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 sheetId="11" r:id="rId11"/>
    <sheet name="11" sheetId="12" r:id="rId12"/>
    <sheet name="12" sheetId="13" r:id="rId13"/>
    <sheet name="13" sheetId="14" r:id="rId14"/>
  </sheets>
  <definedNames>
    <definedName name="_xlnm._FilterDatabase" localSheetId="5" hidden="1">'05'!$A$1:$G$446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<sst xmlns="http://schemas.openxmlformats.org/spreadsheetml/2006/main" count="9300" uniqueCount="1289">
  <si>
    <t>2022年度部门预算公开表</t>
  </si>
  <si>
    <t>预算代码：</t>
  </si>
  <si>
    <t>001</t>
  </si>
  <si>
    <t>部门名称：</t>
  </si>
  <si>
    <t>盘锦辽滨经开区管理委员会</t>
  </si>
  <si>
    <t>2022年度收支预算总表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</si>
  <si>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</si>
  <si>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</si>
  <si>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</si>
  <si>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</si>
  <si>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</si>
  <si>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</si>
  <si>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</si>
  <si>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</si>
  <si>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</si>
  <si>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</si>
  <si>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</si>
  <si>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</si>
  <si>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</si>
  <si>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</si>
  <si>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</si>
  <si>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</si>
  <si>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</si>
  <si>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</si>
  <si>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涉密项目支出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</si>
  <si>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</si>
  <si>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</si>
  <si>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</si>
  <si>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</si>
  <si>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</si>
  <si>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</si>
  <si>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</si>
  <si>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</si>
  <si>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</si>
  <si>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</si>
  <si>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</si>
  <si>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</si>
  <si>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</si>
  <si>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</si>
  <si>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</si>
  <si>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</si>
  <si>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</si>
  <si>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</si>
  <si>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</si>
  <si>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</si>
  <si>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</si>
  <si>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</si>
  <si>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</si>
  <si>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</si>
  <si>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</si>
  <si>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</si>
  <si>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</si>
  <si>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</si>
  <si>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</si>
  <si>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</si>
  <si>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</si>
  <si>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</si>
  <si>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</si>
  <si>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</si>
  <si>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</si>
  <si>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</si>
  <si>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</si>
  <si>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</si>
  <si>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</si>
  <si>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</si>
  <si>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</si>
  <si>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</si>
  <si>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</si>
  <si>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</si>
  <si>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</si>
  <si>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</si>
  <si>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</si>
  <si>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</si>
  <si>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</si>
  <si>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</si>
  <si>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</si>
  <si>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</si>
  <si>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</si>
  <si>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</si>
  <si>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2022年度收入预算总表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</si>
  <si>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</si>
  <si>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</si>
  <si>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</si>
  <si>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</si>
  <si>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</si>
  <si>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</si>
  <si>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</si>
  <si>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</si>
  <si>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</si>
  <si>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</si>
  <si>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</si>
  <si>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</si>
  <si>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</si>
  <si>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</si>
  <si>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</si>
  <si>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</si>
  <si>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</si>
  <si>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盘锦辽滨经开区党工委管委会综合办公室</t>
  </si>
  <si>
    <t>中共盘锦辽滨经开区工作委员会党群工作部</t>
  </si>
  <si>
    <t>中共盘锦辽滨经开区工作委员会督查绩效考核部</t>
  </si>
  <si>
    <t>盘锦辽滨经开区管理委员会经济发展部</t>
  </si>
  <si>
    <t>盘锦辽滨经开区管理委员会财政金融部</t>
  </si>
  <si>
    <t>盘锦辽滨经开区管理委员会基础设施建设部</t>
  </si>
  <si>
    <t>盘锦辽滨经开区管理委员会营商环境建设部</t>
  </si>
  <si>
    <t>盘锦辽滨经开区管理委员会招商部</t>
  </si>
  <si>
    <t>盘锦辽滨经开区管理委员会商务部</t>
  </si>
  <si>
    <t>盘锦辽滨经开区应急管理部</t>
  </si>
  <si>
    <t>盘锦辽滨经开区管理委员会审计部</t>
  </si>
  <si>
    <t>盘锦辽滨经开区管理委员会工业和科技部</t>
  </si>
  <si>
    <t>盘锦辽滨经开区石化及精细化工产业园区管理委员会</t>
  </si>
  <si>
    <t>盘锦辽滨经开区物流产业园区管理委员会</t>
  </si>
  <si>
    <t>盘锦辽滨经开区装备制造产业园区管理委员会</t>
  </si>
  <si>
    <t>盘锦辽滨经开区高新技术产业园区管理委员会</t>
  </si>
  <si>
    <t>盘锦辽滨经开区旅游与服务业产业园区管委会</t>
  </si>
  <si>
    <t>盘锦市辽滨经开区生态环境分局</t>
  </si>
  <si>
    <t>盘锦市自然资源局辽东湾分局</t>
  </si>
  <si>
    <t>盘锦市城市管理综合行政执法局辽东湾分局</t>
  </si>
  <si>
    <t>盘锦市交通运输综合行政执法队辽东湾新区执法大队</t>
  </si>
  <si>
    <t>涉密项目</t>
  </si>
  <si>
    <t>国家税务总局盘锦辽东湾新区税务局</t>
  </si>
  <si>
    <t>盘锦市辽东湾新区消防救援大队本级</t>
  </si>
  <si>
    <t>2022年度支出预算总表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</si>
  <si>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</si>
  <si>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</si>
  <si>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</si>
  <si>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</si>
  <si>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</si>
  <si>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</si>
  <si>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</si>
  <si>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</si>
  <si>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</si>
  <si>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</si>
  <si>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</si>
  <si>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</si>
  <si>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</si>
  <si>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001011盘锦辽滨经开区应急管理部</t>
  </si>
  <si>
    <t>205</t>
  </si>
  <si>
    <t>08</t>
  </si>
  <si>
    <t>进修及培训</t>
  </si>
  <si>
    <t>03</t>
  </si>
  <si>
    <t>培训支出</t>
  </si>
  <si>
    <t>208</t>
  </si>
  <si>
    <t>05</t>
  </si>
  <si>
    <t>行政事业单位养老支出</t>
  </si>
  <si>
    <t>机关事业单位基本养老保险缴费支出</t>
  </si>
  <si>
    <t>99</t>
  </si>
  <si>
    <t>其他社会保障和就业支出</t>
  </si>
  <si>
    <t>210</t>
  </si>
  <si>
    <t>04</t>
  </si>
  <si>
    <t>公共卫生</t>
  </si>
  <si>
    <t>09</t>
  </si>
  <si>
    <t>重大公共卫生服务</t>
  </si>
  <si>
    <t>11</t>
  </si>
  <si>
    <t>行政事业单位医疗</t>
  </si>
  <si>
    <t>01</t>
  </si>
  <si>
    <t>行政单位医疗</t>
  </si>
  <si>
    <t>02</t>
  </si>
  <si>
    <t>事业单位医疗</t>
  </si>
  <si>
    <t>其他行政事业单位医疗支出</t>
  </si>
  <si>
    <t>221</t>
  </si>
  <si>
    <t>住房改革支出</t>
  </si>
  <si>
    <t>住房公积金</t>
  </si>
  <si>
    <t>224</t>
  </si>
  <si>
    <t>应急管理事务</t>
  </si>
  <si>
    <t>行政运行</t>
  </si>
  <si>
    <t>一般行政管理事务</t>
  </si>
  <si>
    <t>06</t>
  </si>
  <si>
    <t>安全监管</t>
  </si>
  <si>
    <t>应急救援</t>
  </si>
  <si>
    <t>应急管理</t>
  </si>
  <si>
    <t>50</t>
  </si>
  <si>
    <t>事业运行</t>
  </si>
  <si>
    <t>其他应急管理支出</t>
  </si>
  <si>
    <t>消防救援事务</t>
  </si>
  <si>
    <t>消防应急救援</t>
  </si>
  <si>
    <t>001007盘锦辽滨经开区管理委员会基础设施建设部</t>
  </si>
  <si>
    <t>211</t>
  </si>
  <si>
    <t>污染防治</t>
  </si>
  <si>
    <t>水体</t>
  </si>
  <si>
    <t>212</t>
  </si>
  <si>
    <t>城乡社区管理事务</t>
  </si>
  <si>
    <t>其他城乡社区管理事务支出</t>
  </si>
  <si>
    <t>城乡社区公共设施</t>
  </si>
  <si>
    <t>其他城乡社区公共设施支出</t>
  </si>
  <si>
    <t>城乡社区环境卫生</t>
  </si>
  <si>
    <t>14</t>
  </si>
  <si>
    <t>污水处理费安排的支出</t>
  </si>
  <si>
    <t>污水处理设施建设和运营</t>
  </si>
  <si>
    <t>保障性安居工程支出</t>
  </si>
  <si>
    <t>公共租赁住房</t>
  </si>
  <si>
    <t>001002盘锦辽滨经开区党工委管委会综合办公室</t>
  </si>
  <si>
    <t>201</t>
  </si>
  <si>
    <t>政府办公厅（室）及相关机构事务</t>
  </si>
  <si>
    <t>13</t>
  </si>
  <si>
    <t>商贸事务</t>
  </si>
  <si>
    <t>招商引资</t>
  </si>
  <si>
    <t>26</t>
  </si>
  <si>
    <t>档案事务</t>
  </si>
  <si>
    <t>229</t>
  </si>
  <si>
    <t>001008盘锦辽滨经开区管理委员会营商环境建设部</t>
  </si>
  <si>
    <t>政务公开审批</t>
  </si>
  <si>
    <t>001003中共盘锦辽滨经开区工作委员会党群工作部</t>
  </si>
  <si>
    <t>信访事务</t>
  </si>
  <si>
    <t>29</t>
  </si>
  <si>
    <t>群众团体事务</t>
  </si>
  <si>
    <t>工会事务</t>
  </si>
  <si>
    <t>31</t>
  </si>
  <si>
    <t>党委办公厅（室）及相关机构事务</t>
  </si>
  <si>
    <t>其他党委办公厅（室）及相关机构事务支出</t>
  </si>
  <si>
    <t>32</t>
  </si>
  <si>
    <t>组织事务</t>
  </si>
  <si>
    <t>其他组织事务支出</t>
  </si>
  <si>
    <t>33</t>
  </si>
  <si>
    <t>宣传事务</t>
  </si>
  <si>
    <t>204</t>
  </si>
  <si>
    <t>公共安全支出</t>
  </si>
  <si>
    <t>司法</t>
  </si>
  <si>
    <t>人力资源和社会保障管理事务</t>
  </si>
  <si>
    <t>劳动保障监察</t>
  </si>
  <si>
    <t>10</t>
  </si>
  <si>
    <t>劳动关系和维权</t>
  </si>
  <si>
    <t>事业单位离退休</t>
  </si>
  <si>
    <t>001005盘锦辽滨经开区管理委员会经济发展部</t>
  </si>
  <si>
    <t>发展与改革事务</t>
  </si>
  <si>
    <t>001013盘锦辽滨经开区管理委员会工业和科技部</t>
  </si>
  <si>
    <t>001006盘锦辽滨经开区管理委员会财政金融部</t>
  </si>
  <si>
    <t>财政事务</t>
  </si>
  <si>
    <t>公务员医疗补助</t>
  </si>
  <si>
    <t>其他城乡社区支出</t>
  </si>
  <si>
    <t>001012盘锦辽滨经开区管理委员会审计部</t>
  </si>
  <si>
    <t>审计事务</t>
  </si>
  <si>
    <t>001004中共盘锦辽滨经开区工作委员会督查绩效考核部</t>
  </si>
  <si>
    <t>纪检监察事务</t>
  </si>
  <si>
    <t>001017盘锦辽滨经开区高新技术产业园区管理委员会</t>
  </si>
  <si>
    <t>001010盘锦辽滨经开区管理委员会商务部</t>
  </si>
  <si>
    <t>001009盘锦辽滨经开区管理委员会招商部</t>
  </si>
  <si>
    <t>001018盘锦辽滨经开区旅游与服务业产业园区管委会</t>
  </si>
  <si>
    <t>001014盘锦辽滨经开区石化及精细化工产业园区管理委员会</t>
  </si>
  <si>
    <t>001016盘锦辽滨经开区装备制造产业园区管理委员会</t>
  </si>
  <si>
    <t>001015盘锦辽滨经开区物流产业园区管理委员会</t>
  </si>
  <si>
    <t>002010国家税务总局盘锦辽东湾新区税务局</t>
  </si>
  <si>
    <t>07</t>
  </si>
  <si>
    <t>税收事务</t>
  </si>
  <si>
    <t>其他税收事务支出</t>
  </si>
  <si>
    <t>002009涉密项目</t>
  </si>
  <si>
    <t>002007涉密项目</t>
  </si>
  <si>
    <t>002008涉密项目</t>
  </si>
  <si>
    <t>002003盘锦市自然资源局辽东湾分局</t>
  </si>
  <si>
    <t>220</t>
  </si>
  <si>
    <t>自然资源事务</t>
  </si>
  <si>
    <t>自然资源规划及管理</t>
  </si>
  <si>
    <t>自然资源调查与确权登记</t>
  </si>
  <si>
    <t>12</t>
  </si>
  <si>
    <t>土地资源储备支出</t>
  </si>
  <si>
    <t>28</t>
  </si>
  <si>
    <t>海洋战略规划与预警监测</t>
  </si>
  <si>
    <t>基础测绘与地理信息监管</t>
  </si>
  <si>
    <t>其他自然资源事务支出</t>
  </si>
  <si>
    <t>002004盘锦市城市管理综合行政执法局辽东湾分局</t>
  </si>
  <si>
    <t>城管执法</t>
  </si>
  <si>
    <t>002006盘锦市交通运输综合行政执法队辽东湾新区执法大队</t>
  </si>
  <si>
    <t>214</t>
  </si>
  <si>
    <t>公路水路运输</t>
  </si>
  <si>
    <t>其他公路水路运输支出</t>
  </si>
  <si>
    <t>002002盘锦市辽东湾新区生态环境分局</t>
  </si>
  <si>
    <t>环境保护管理事务</t>
  </si>
  <si>
    <t>生态环境保护宣传</t>
  </si>
  <si>
    <t>环境保护法规、规划及标准</t>
  </si>
  <si>
    <t>其他环境保护管理事务支出</t>
  </si>
  <si>
    <t>环境监测与监察</t>
  </si>
  <si>
    <t>建设项目环评审查与监督</t>
  </si>
  <si>
    <t>其他环境监测与监察支出</t>
  </si>
  <si>
    <t>大气</t>
  </si>
  <si>
    <t>其他污染防治支出</t>
  </si>
  <si>
    <t>污染减排</t>
  </si>
  <si>
    <t>其他污染减排支出</t>
  </si>
  <si>
    <t>003001盘锦市辽东湾新区消防救援大队本级</t>
  </si>
  <si>
    <t>2022年度财政拨款收支预算总表</t>
  </si>
  <si>
    <t>2022年度一般公共预算支出表</t>
  </si>
  <si>
    <t>科目代码（按功能分类）</t>
  </si>
  <si>
    <t>科目名称（类/款/项)</t>
  </si>
  <si>
    <t>基本支出</t>
  </si>
  <si>
    <t>项目支出</t>
  </si>
  <si>
    <t>盘锦市辽东湾新区生态环境分局</t>
  </si>
  <si>
    <t>2022年度一般公共预算基本支出表</t>
  </si>
  <si>
    <t>2022年预算数</t>
  </si>
  <si>
    <t xml:space="preserve">  30101</t>
  </si>
  <si>
    <t xml:space="preserve">  基本工资</t>
  </si>
  <si>
    <t xml:space="preserve">  30102</t>
  </si>
  <si>
    <t xml:space="preserve">  津贴补贴</t>
  </si>
  <si>
    <t xml:space="preserve">  30106</t>
  </si>
  <si>
    <t xml:space="preserve">  伙食补助费</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</si>
  <si>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</si>
  <si>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</si>
  <si>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</si>
  <si>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</si>
  <si>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</si>
  <si>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</si>
  <si>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</si>
  <si>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</si>
  <si>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</si>
  <si>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</si>
  <si>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</si>
  <si>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</si>
  <si>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</si>
  <si>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</si>
  <si>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</si>
  <si>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</si>
  <si>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</si>
  <si>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</si>
  <si>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</si>
  <si>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</si>
  <si>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</si>
  <si>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</si>
  <si>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</si>
  <si>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</si>
  <si>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</si>
  <si>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</si>
  <si>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</si>
  <si>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</si>
  <si>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</si>
  <si>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</si>
  <si>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</si>
  <si>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</si>
  <si>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</si>
  <si>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</si>
  <si>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</si>
  <si>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</si>
  <si>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</si>
  <si>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</si>
  <si>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</si>
  <si>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</si>
  <si>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</si>
  <si>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</si>
  <si>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</si>
  <si>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</si>
  <si>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</si>
  <si>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</si>
  <si>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</si>
  <si>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</si>
  <si>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</si>
  <si>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</si>
  <si>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</si>
  <si>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</si>
  <si>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</si>
  <si>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</si>
  <si>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</si>
  <si>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</si>
  <si>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</si>
  <si>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</si>
  <si>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</si>
  <si>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</si>
  <si>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</si>
  <si>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</si>
  <si>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</si>
  <si>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</si>
  <si>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</si>
  <si>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</si>
  <si>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</si>
  <si>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</si>
  <si>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</si>
  <si>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</si>
  <si>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</si>
  <si>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</si>
  <si>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</si>
  <si>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</si>
  <si>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</si>
  <si>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</si>
  <si>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</si>
  <si>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</si>
  <si>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30307</t>
  </si>
  <si>
    <t xml:space="preserve">  医疗费补助</t>
  </si>
  <si>
    <t xml:space="preserve">  30308</t>
  </si>
  <si>
    <t xml:space="preserve">  助学金</t>
  </si>
  <si>
    <t xml:space="preserve">  30399</t>
  </si>
  <si>
    <t xml:space="preserve">  其他对个人和家庭的补助支出</t>
  </si>
  <si>
    <t xml:space="preserve">  31002</t>
  </si>
  <si>
    <t xml:space="preserve">  办公设备购置</t>
  </si>
  <si>
    <t>2022年度一般公共预算“三公”经费支出表</t>
  </si>
  <si>
    <t>“三公”经费合计</t>
  </si>
  <si>
    <t>因公出国（境）费</t>
  </si>
  <si>
    <t>公务用车购置及运行费</t>
  </si>
  <si>
    <t>公务接待费</t>
  </si>
  <si>
    <t>公务用车购置费</t>
  </si>
  <si>
    <t>公务用车运行费</t>
  </si>
  <si>
    <t>2022年度政府性基金预算支出表</t>
  </si>
  <si>
    <t>本年支出</t>
  </si>
  <si>
    <t>合  计</t>
  </si>
  <si>
    <t>2022年度部门综合预算项目支出表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</si>
  <si>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</si>
  <si>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</si>
  <si>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</si>
  <si>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</si>
  <si>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</si>
  <si>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</si>
  <si>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</si>
  <si>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</si>
  <si>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</si>
  <si>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</si>
  <si>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</si>
  <si>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</si>
  <si>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</si>
  <si>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</si>
  <si>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档案保密工作经费</t>
  </si>
  <si>
    <t>根据档案管理要求，购买档案用品（档案盒、档案页、档案印章）(因年底需要内设机构统一进行归档，需要大量档案专具，故档案工作经费为4万元)。</t>
  </si>
  <si>
    <t>否</t>
  </si>
  <si>
    <t>班车费用</t>
  </si>
  <si>
    <t>班车费用，确保机构正常运转。8台班车（含新区管委会五台，法院检察院一台，税务分局两台），收费标准650元/百公里，每台班车25万元/年，每年约需25*8=200万。各部门临时用车15万元。（盘锦市公共交通公司）</t>
  </si>
  <si>
    <t>地方志编制费用</t>
  </si>
  <si>
    <t>根据经济区党工委管委会工作部署需要编撰地方志及年鉴（2人）。</t>
  </si>
  <si>
    <t>办公楼内外监控运行维护费用</t>
  </si>
  <si>
    <t>办公楼内外监控运行维护费用，确保机构正常运转。共556个点位。管委会办公楼和综合楼室外126个点位，室内292个点位，信访接待中心40个点位；健身房及食堂38个点位、智慧管控中心室外20个点位、行政审批服务中心40个点位。</t>
  </si>
  <si>
    <t>电梯维保及年检费用</t>
  </si>
  <si>
    <t>4部电梯日常维护保养及年检等费用，确保机构正常运转。管委会办公楼、综合楼各1部，食堂2部，共计4部电梯，1.5万元/年/部）（东芝电梯（中国）有限公司）,按照辽宁省市场监督管理局关于增加 电梯检验和检测项目的通知（辽市监发〔2021〕3 号）需要对电梯按照停电平层和监控等，每部电梯约需要1.5万元，共计增加6万元。</t>
  </si>
  <si>
    <t>职工伙食补助费</t>
  </si>
  <si>
    <t>职工伙食补助费，确保机构运转
1.人员构成：就餐人员705人，主要包括内设机构17个部门302人；市直派驻12个部门规划、环保、国土、规划馆、综合执法、交通分局、人社分局、法院、检察院、税务局（124人），共计403人。
2.标准为每人每月400元，22天；周末及节假日（早餐10元/人，午晚餐20元/人）。
3.每月基本支出在41万元左右。（指纹30万元、领导席5万元、周末、节假日及各部门临时访客人员签字就餐及其他支出6万元）</t>
  </si>
  <si>
    <t>是</t>
  </si>
  <si>
    <t>地方志出版费用</t>
  </si>
  <si>
    <t>根据经济区党工委管委会工作部署需要出版发行地方志，出版费用5万元。</t>
  </si>
  <si>
    <t>报刊费</t>
  </si>
  <si>
    <t>跟据市委工作要求需订购报刊杂志，需报刊杂志费用。</t>
  </si>
  <si>
    <t>印刷费用</t>
  </si>
  <si>
    <t>办公室工作职能，需要印制党工委管委会文件、会议纪要等相关文件。（定点印刷：盘锦市机关印务有限责任公司）</t>
  </si>
  <si>
    <t>公务用车维护费</t>
  </si>
  <si>
    <t>根据《辽东湾新区公务用车改革管理办法》办公室承担车改后公务用车的维修保养。11辆公务用车维修、保养、检车等费用2万元/辆，保险费用5000元/辆,燃油费16.5万元/年。（2022年续签：中国石油、盘锦新恒瑞汽车服务有限公司）</t>
  </si>
  <si>
    <t>ISO9001质量体系认证费</t>
  </si>
  <si>
    <t>根据国开区考核相关要求，ISO9001质量体系认证费。</t>
  </si>
  <si>
    <t>办公楼零星维修费用</t>
  </si>
  <si>
    <t>办公楼零星维修费用，确保机构正常运转。主要包括管委会办公楼、综合楼、行政审批服务中心、信访接待中心内水、电、气、暖等日常维护及公共设施的维修和维护30万元以及制冷和供暖设备维修、维护和保养费用15万元；应急指挥中心和特勤消防站办公楼、训练馆及其他设施设备维修维护费10万元。</t>
  </si>
  <si>
    <t>公务用车安装定位系统费用</t>
  </si>
  <si>
    <t>根据《公务用车管理办法》需要安装GPS公务用车安装定位系统费用。（28台公车每台590元）</t>
  </si>
  <si>
    <t>招商差旅费</t>
  </si>
  <si>
    <t>为促进辽滨经济区经济发展，进行招商引资工作，管委会主要领导及陪同人员外出招商。</t>
  </si>
  <si>
    <t>AKTD项目区配套资金</t>
  </si>
  <si>
    <t>根据全市统一安排，保密局相关涉密文件要求安装AK系统。用于AKTD项目配套资金。</t>
  </si>
  <si>
    <t>垃圾清运费</t>
  </si>
  <si>
    <t>垃圾清运费，确保机构正常运转。31个垃圾桶，350元/月/桶。(管委会办公楼、应急指挥中心和特勤消防站各1个箱体，行政审批中心、孵化中心、食堂、恒祺办公楼各4个桶)，1个箱体（5个垃圾桶）。（盘锦志成物业管理有限公司，整个辽东湾新区的垃圾由此公司负责，有15年的特许经营权（2014年1月1日-2028年12月31日。）</t>
  </si>
  <si>
    <t>按照《辽东湾新区公务接待管理细则》办公室承担新区公务接待任务。</t>
  </si>
  <si>
    <t>数字化档案系统维护费用</t>
  </si>
  <si>
    <t>根据经济区党工委管委会工作部署及建立数字化档案要求，用于数字网档案的更新与维护</t>
  </si>
  <si>
    <t>委托采购代理机构代理采购服务费及造价审核费用</t>
  </si>
  <si>
    <t>根据采购管理条例需要委托第三方委托采购代理机构代理采购，涉及服务费及造价审核费用。</t>
  </si>
  <si>
    <t>办公用房租赁费</t>
  </si>
  <si>
    <t>办公楼房租等运行费用,确保机构正常运转。房租费3567万（其中，公共设施类719.8万元，公寓类145万元，办公类2686万元，赛格公寓物业费和水费16万元。含员工餐厅、审批大厅、管委会办公楼、两税办公楼、信访大厅、法院、检察院、创业孵化中心、赛格公寓等）</t>
  </si>
  <si>
    <t>律师顾问费</t>
  </si>
  <si>
    <t>为了帮助经济区解决处理法律纠纷，共聘请两家律所，共240万元，标准：120万/家/年，其中：法律顾问费20万/家/年；专项律师服务费100万/家/年。
专项律师服务包括：办理诉讼或仲裁案件以及提供资信调查、律师见证、出具法律意见书等。
（2021年6月签订：辽宁双星律师事务所和辽宁国民律师事务所）</t>
  </si>
  <si>
    <t>中国开发区协会会费</t>
  </si>
  <si>
    <t>为了更好的宣传推介辽滨经济区，用于中国开发区协会会费。</t>
  </si>
  <si>
    <t>大型会议费</t>
  </si>
  <si>
    <t>按照《中央和国家机关会议费管理办法》会议费由召开单位承担。会议费（承接管委会相关会议费用，包含翠霞湖宾馆、瑞诗酒店、昆仑酒店、盘锦市会议中心、人民会堂等相关场地费用。）</t>
  </si>
  <si>
    <t>辽东湾规划展示馆日常维护费用</t>
  </si>
  <si>
    <t>为保证规划展示馆正常运转，确保完成省市领导及全国各地客商前来经济区参观考察等接待工作。主要用于辽东湾规划展示馆的日常维修维护、改造以及物业服务等费用，2020年防水、沙盘。2021年60万：馆内设备维修、辽东湾区域装修等。功能完善15万。</t>
  </si>
  <si>
    <t>网络租赁费</t>
  </si>
  <si>
    <t>办公楼200兆，8万/年；综合楼100兆，4万/年；信访接待中心100兆，4万/年（中国电信盘锦分公司；视频会议专线（10M）1万/年，政务专线5万/年（中国联通盘锦分公司,6600元/条）。</t>
  </si>
  <si>
    <t>公务用车购置</t>
  </si>
  <si>
    <t>按照《公务用车管理办法》，部分公务用车达到更新报废条件，需要购置新车。新购置公务用车2台，每台18万元及车辆购置税等4万元。</t>
  </si>
  <si>
    <t>广告宣传费</t>
  </si>
  <si>
    <t>一、宣传册制作15万元
二、广告宣传105万
1.报纸专版费用13万：盘锦日报辽东湾专版全年12个专版费用。
2.电视专栏费用35万：盘锦新闻直通辽东湾专栏费用。
3.擎天柱广告4个续签22万元。
4.更换维修主街主路道旗围挡宣传费用25万元。
5.新媒体信息推广服务费用10万，用于新华社客户端或新华网辽宁频道全年信息推送服务。（新增）
三、印刷理论学习资料1.44万元
1.印刷理论学习文件、材料费用，12次*100份*4.5元=5400元。
2.印刷各类政策宣讲材料费用，3000份*3元=9000元。</t>
  </si>
  <si>
    <t>劳动监察服务费</t>
  </si>
  <si>
    <t>1.按照《关于深入开展律师参与信访工作的实施方案》（盘司联发{2017}2号），参照市信访局法律援助律师坐班标准工作日，21.75天*300元*12月=78300元。
2.劳动争议仲裁要求，邀请法律援助律师坐班信访接待中心和仲裁员开展劳动争议仲裁工作。仲裁员必须具备从事律师资格二年以上，依照财政部 司法部关于印发《司法行政机关财务管理办法》的通知（财行{2017}515号），21.75天*300元*12月=78300元。</t>
  </si>
  <si>
    <t>劳动监察国家执勤检查统一制式服装</t>
  </si>
  <si>
    <t>根据财政部、司法部二部门联合下发 关于印发《综合行政执法制式服装和标志管理办法》的通知  财行〔2020〕299号的文件要求。执法制式服装，含春秋、夏装、冬装的常服、执法服、鞋帽及标志、帽徽、肩章等，每人5000元（参照2020年政府采购价格）。最终人数根据部门成立后三定方案人数执行，约计20人。</t>
  </si>
  <si>
    <t>党风廉政教育及文化建设费用</t>
  </si>
  <si>
    <t>用于经济区党风廉政相关工作经费支出。
1.分批次组织新区干部赴沈阳参观辽宁省反腐倡廉展览馆，首批计划100人，餐费标准80元，车辆租赁、高速公路过桥费4000元。
2.廉政文化创建、廉政作品征集制作等费用。
3.快递邮寄费，用于投诉举报人来信到件付款。</t>
  </si>
  <si>
    <t>劳动监察执法设备装备购置</t>
  </si>
  <si>
    <t>为进一步规范劳动保障监察执法程序，需购买执法记录仪3台3000元，由于部门临时性设立，为提高劳动保障监察办案质量和效率，需购买手机储物箱1个3000元，笔录室监控影像资料刻录机2台1000元。</t>
  </si>
  <si>
    <t>招聘辅警、消防员、事业编人员等费用</t>
  </si>
  <si>
    <t>涉及事业编制人员招聘、辅警招聘、消防员招聘以及其他招聘活动，涉及试题费、场地费、监考费、材料费、条幅等，预计涉及金额30万元。</t>
  </si>
  <si>
    <t>重点敏感时期值班所需费用</t>
  </si>
  <si>
    <t>1.包含省两会、中央两会、中共二十大及其他等重要政治活动安保，按照省市驻京、驻省工作要求和新区差旅费管理办法，一般安排至少3人，从安保开始到结束（省两会安保期约7天7100元、中央两会安保期约15天12900元、中共二十大安保期约20天17200元）。
2.新增突发、紧急劝返进京、去省信访人员、工作人员差旅费等，所需资金约30000元。</t>
  </si>
  <si>
    <t>人才补贴</t>
  </si>
  <si>
    <t>用于经济区人才引进补贴相关费用支出。涉及薪酬补贴、租房补贴、助学贷款，共分为两部分，一部分涉及新申请，按照2021年引进大学本科及以上学历测算230人，预算费用200万元。</t>
  </si>
  <si>
    <t>保障农民工工作宣传费</t>
  </si>
  <si>
    <t>用于开展劳动保障法律、法规和规章的宣传活动，制作施工工地宣传展板，印刷劳动保障监察法律文书及书本。
1.开展劳动保障法律、法规和规章的宣传活动，免费向企业职工及建筑工地农民工发放《劳动维权手册》、《劳动法》、《劳动合同法》、《劳动保障监察条例》、《农民工一次性告知书》等宣传手册，小计30000元。
2.劳动保障监察法律文书及书本印刷费用，劳动保障监察限期改正指令书、劳动保障监察询问通知书、行政处理告知书等7种办案用文书，每本费用35元，7*35*20=1900元；《劳动和社会保障法律法规全书》、《保障农民工工资支付条例释义》、《劳动保障监察常用法律法规汇编》法律书籍等，135元/本*3*20=8100元。</t>
  </si>
  <si>
    <t>宣传设备更新费</t>
  </si>
  <si>
    <t>用于更新维护宣传设备支出。宣传设备采购、新增相机镜头、稳定器、相机支架等宣传用设备。（镜头18000，稳定器5000，独脚架3000，配件1000，维修保养3000）</t>
  </si>
  <si>
    <t>差旅费</t>
  </si>
  <si>
    <t>用于劳动监察执法外出异地办案调查取证或下达法律文书时工作人员所产生的差旅费。（按照差旅费标准实报实销）；每年受理和查处日常群众举报投诉案件约800件左右，按照要求，必须通过EMS邮寄法律文书，省外25元/份，25元*250=6250元，省内15元/份，15元*250= 3750元，共计10000元。</t>
  </si>
  <si>
    <t>走访慰问金</t>
  </si>
  <si>
    <t>2022年辽东湾新区“七一”走访企业生活困难党员10名，每名1000元，合计10000元。</t>
  </si>
  <si>
    <t xml:space="preserve">订阅各类报刊供经济区干部职工阅览。
1.党报党刊：《人民日报》40份*288元=11520、《经济日报》25份*365=9125元、《光明日报》736份*360=12960元、《辽宁日报》55份*520=28600元、《盘锦日报》70份*598元=41860元、《求是》10份*264=2640元、《中国纪检监察报》35份*336元=11760元、《中国纪检监察》35份*192元=6720元、《党风廉政建设》35份*126=4410元，共计22890。《中国组织人事报》252元/本，订10本，共2520元；另有宣传、国防教育方面要求必须订阅的报刊费用及报刊杂志价格上浮费用约10000元；（指标）
2.《共产党员》：132元/套×115套=15180元；
《党史纵横》：96元/套×115套=11040元；
《党建文汇》：144元/套×115套=16560元；
《党支部书记》：60元/套×115套=6900元；
《刊授党校》：120元/套×115套=13800元；
以上5种党报党刊申请预算63480元。 </t>
  </si>
  <si>
    <t>辽东湾新区党史馆装饰装修费用</t>
  </si>
  <si>
    <t>用于经开区党史教育等相关活动。2018年续建工程，现工程量已完成80%，已支付款项2529997.7元，余款197万元。</t>
  </si>
  <si>
    <t>专项工作培训费</t>
  </si>
  <si>
    <t>用于经济区干部职工各类学习、培训相关费用。
1.举办2期科级干部培训班，每期35人，共计70人，涉及师资费、学习资料、教室费用、住宿费、餐费等预计52800元。（预计在市委党校开展培训，费用标准参照市委党校标准）
2.科室负责人、学习习近平总书记系列重要讲话精神等其他各类培训班预计50000元。（预计在市委党校开展培训，费用标准参照市委党校标准）
3.按照上级通知要求外出参加各类培训、学习等相关费用预计30000元。
4.理论学习宣讲、培训费。包括组织开展中心组学习、“辽东湾讲堂”活动、开展基层宣讲、培训、党课、团课、讲座等，12次3万元。正高：3000元、副高：2000元，党校标准，约定俗成，没文件。
根据《关于印发盘锦市市直机关培训费管理办法的通知》（盘财行字【2018】24号）中关于师资费的规定标准执行：副高500元/学时、正高1000元/学时、院士知名专家员1500元/学时重新测算。</t>
  </si>
  <si>
    <t>为学习绩效考核管理工作经验，赴先进地区学习。
1.上海、南京、杭州等地：一次3人2天，往返车票：1050/次；往返飞机票：12000元/次；餐费、交通补助：1620元/次；住宿：1800元/次；合计15570元/年。
2.沈阳、大连：各一次5人2天，往返车票：2360元/次；餐费、交通补助：1800元/次；合计4160元/年。</t>
  </si>
  <si>
    <t>考勤机和人脸识别管理平台维护费</t>
  </si>
  <si>
    <t>免费一年维保到2021年3月，目前未签订2021年3月以后的维保合同。维护现有考勤机和人脸识别管理平台，确保新区工作人员正常考勤，费用包括人脸识别考勤私有云服务设备（考勤机）故障维修和更换硬件设备。</t>
  </si>
  <si>
    <t>考勤机和人脸识别管理平台数据传输专线租赁费</t>
  </si>
  <si>
    <t xml:space="preserve">新区工作人员考勤数据传输专线。
</t>
  </si>
  <si>
    <t>专家评审、报告编制委托业务费</t>
  </si>
  <si>
    <t>1.循环化改造政府投资的重点支撑项目审计费6万元；
2.全国碳达峰试点园区实施方案60万元；
3.2022年度新区能源消费分析咨询服务 18万元；（2021年支付31.9万元）
4.2022年度节能审查事中事后监管咨询服务60万元；
5.辽东湾新区碳达峰碳中和行动方案45万元；
6.循环化改造终期验收报告56万；
7.热电发展总体规划20万；
8.组织开展工业能源小号及能效水平诊断工作35万元。</t>
  </si>
  <si>
    <t>经济发展部2022年印刷费
1.辽东湾新区经济运行分析：35元/本（包括两种不同版本）*4期*30本/期=4200元；
2.电力安全宣传条幅：4户*2条*1次/年*80元/条=640元；
3.辽东湾新区经济月报：12期*13元/本*100本/期=15600元；
4.节能工作宣传条幅160元/条*10条=1600元；
5.印刷规划、文件汇编等200*20=4000元。</t>
  </si>
  <si>
    <t>一体化系统上线运行费用</t>
  </si>
  <si>
    <t>财政预算一体化实施费及服务费
1.一次性实施费616573元。一体化系统实施费用349146元，电子凭证库实施费用150654元，协同办公子系统实施费用31416元，绩效管理子系统实施费用33000元，人民银行端联调测试费用50357元，Ukey使用费2000元。（40元/个，共50个）
2.年度服务费共252000元，其中一体化、电子凭证库、绩效管理等服务费152000元、核算中心预计10万元。
3.固定资产系统维护2万元。</t>
  </si>
  <si>
    <t>财政视频会议建设费用</t>
  </si>
  <si>
    <t>财政系统视频会议设备端及维修维护费用。</t>
  </si>
  <si>
    <t>盘锦市会计学会会费</t>
  </si>
  <si>
    <t>为了提升全体财政职工的业务水平和能力，增加业务交流和沟通机会，加入盘锦市会计协会。</t>
  </si>
  <si>
    <t>各部门办公设备购置</t>
  </si>
  <si>
    <t>按照《盘锦辽东湾新区政府采购管理办法》（辽东湾委办发【2019】21号）规定，需要更新设备。
自然资源局8.78元：5台电脑、1台彩色打印机、3台碎纸机等办公设备购置8.78万。
劳动监察4.1万元：笔记本电脑1台，便携式打印机1台，大型彩色复印打印一体机一台，快速扫描仪1台。
营商服务大厅6万元：5个木柜、5个档案柜、60个转椅、24个台椅。
视频会议桌椅、放映设备等共30万元。
财政:电脑4台，5000元/台（核算2台、综合1台、国库1台）、打印机2台（国库1台、国资1台），2000元/台、碎纸机1台，1000元\台（综合）</t>
  </si>
  <si>
    <t>职工业务培训费、会议费</t>
  </si>
  <si>
    <t>为紧抓国家融资政策机遇、适应国家财政改革需要、提高财政人员的专业水平和业务能力，2022年拟安排职工参加专业培训。
1.绩效管理与精细化预算管理一体化培训0.5万（财政20人+报账员17人）；
2.会计网校培训0.5万，28人；
3.融资业务全讲课程1万，6人；
4.最新政府会计制度讲解与财务管理创新全讲课程0.5万；
5.新预算法、会计法等法律法规业务培训0.5万。</t>
  </si>
  <si>
    <t>补充医疗保险费</t>
  </si>
  <si>
    <t>2021年实有人数336人、退休20人，480元/人，考虑人员增加因素，预计发生20万元。</t>
  </si>
  <si>
    <t>财政咨询服务（核算账务处理）</t>
  </si>
  <si>
    <t>财政咨询服务：重点对2017年1月1日至2021年6月30日的全部核算业务进行复核梳理并重新录入形成新账套、相关工作底稿及复核报告。</t>
  </si>
  <si>
    <t>融资所需委托业务费</t>
  </si>
  <si>
    <t>融资所需费用。</t>
  </si>
  <si>
    <t>契税补贴</t>
  </si>
  <si>
    <t>项目概述：积极与税务、营商等部门配合，将契税补贴纳入行政服务中心窗口，安排专人负责，每月1日办理契税补贴登记工作，15个工作日内将补贴发放到账，真正做到“一站式”服务，手续简化，节约时间，提升效能。
根据盘锦市人民政府关于推进2017年房地产去库存工作的实施意见（盘政发[2017]6号、关于印发《盘锦辽东湾新区2015-2017年房屋销售团购活动优惠政策》的通知（辽东湾管办发[2017]128号）、关于延续购房优惠政策的通知（盘住建发[2018]308号）及新区2014年-2018年历届房交会政策文件及会议纪要。</t>
  </si>
  <si>
    <t>智慧管控中心运维费用</t>
  </si>
  <si>
    <t>按照中共中央办公厅、国务院办公厅印发的《关于全面加强危险化学品安全生产工作的意见》、工信部和应急管理部印发的《“工业互联网+安全生产”行动计划（2021-2023年）》、《智慧化工园区建设指南》（GB/T 39218-2020）、《盘锦辽东湾新区5G智慧园区平台建设实施方案》等文件要求，以习近平新时代中国特色社会主义思想为指导，坚持高质量发展要求，本着“去繁从简、智能实用”的原则，突出监测预警和应急联动两个主题功能，利用“5G互联网、集成物联网、人工智能云、全域可视化”四个要素，最大限度采集各类数据信息。
该项目通过公开招标采购，含税总计费用为6872万元（大写陆仟捌佰柒拾贰万元整），包含3年5G/4G网络、专线、物联网、短彩信等通信服务及机房设备、电子产品1年质保服务。按照协议分三年付清，三年比例为40%,30%,30%,2022年费用为2748.8万元。</t>
  </si>
  <si>
    <t>低保户家庭租住公租房补贴费</t>
  </si>
  <si>
    <t>辽东湾管办发2017年55号文件关于印发《盘锦辽东湾新区公共租赁住房分配方案的通知》，2022预计共40户，物业费1元/平方米/月、电梯费480元/户/年，取暖费：民政补贴后的差额部分。</t>
  </si>
  <si>
    <t>交通岗信号传输费用</t>
  </si>
  <si>
    <t>交通岗信号传输费用。交警大队原有74处岗区电子抓拍设备，测算标准：500元/月/岗，共44.4万元；预计新移交设备5.6万元。</t>
  </si>
  <si>
    <t>临时工程项目</t>
  </si>
  <si>
    <t>交管设施等维修工程（2019.8-2019.12）16万。</t>
  </si>
  <si>
    <t>辽东湾区域红绿灯岗区及电警维护维修费用</t>
  </si>
  <si>
    <t>根据委托协议进行支付（基础设施建设部负责执行），用于新区辖区内交管设施维修养护，保障交管设施运行完好充分发挥服务市民、企事业单位整体功能。交警大队原有36处岗区电警抓拍设备为海康设备系统、74处岗区电警抓拍设备为宇视设备。对110出岗区电子设备整体维护。
1.人员巡检费用、场地费用每月13758.8元、每年165105元。
2.剩余为设备维修更换费用预计233万元，需要维修或更换的做出工程量清单及书面说明，甲方确认后及时维修，每月报审，根据结算报告据实核销。</t>
  </si>
  <si>
    <t>污泥处置费</t>
  </si>
  <si>
    <t>为保障盘锦奇正污水处理厂正常运行，根据污水BOT协议对盘锦奇正环保水务有限公司污泥进行处理（10吨/天×365天×156元/吨）。</t>
  </si>
  <si>
    <t>工业污水处理费</t>
  </si>
  <si>
    <t>保障污水处理厂正常运行，各项出水指标达到国家相关标准。
根据盘锦奇正环保水务有限公司2021年1-11月工业污水处理量931万吨计算，预测2022年污水处理量1020万吨。按照辽东湾管函〔2017〕4号文件（暂定4元/吨待正式价格确认后采用多退少补的办法进行结算）污水处理费单价为4元/吨，预计2022年污水处理费为4080万元。</t>
  </si>
  <si>
    <t>垃圾分类委托业务费用</t>
  </si>
  <si>
    <t>项目概述：新区内垃圾分类回收，实现城市垃圾减量化、无害化、资源化处理。
 项目依据：根据辽东湾新区小区居民入住统计表计算，确定辽东湾新区开展城市垃圾分类居民数量11833户。每家每户180元。</t>
  </si>
  <si>
    <t>第二污工业污水处理费</t>
  </si>
  <si>
    <t>为保障污水处理厂正常运行，各项出水指标达到国家相关标准。根据辽宁博浩环境服务有限公司2021年1-11月工业污水处理量432万吨计算，预测2022年污水处理量约480万吨。按照《关于新区第二污水处理厂设备单体进水联动调试运行的复函》（辽东湾基建部〔2021〕19号）污水处理费暂定单价为3.5元/吨，预计2022年污水处理费为1700万元。</t>
  </si>
  <si>
    <t>泵站人员看护费</t>
  </si>
  <si>
    <t>为保障雨污泵站运行。泵站现有管理人员32名（含市政设施巡查），2022年联成街污水泵站、天时街雨水泵站、排海泵站运行后，新增泵站管理人员10名，每人每月工资按照4500应发工资计算，预计2022年42名泵站人员费用约230万元。</t>
  </si>
  <si>
    <t>北京金台律师事务所代理费</t>
  </si>
  <si>
    <t>委托北京市金台律师事务所代理的盘锦辽东湾新区房屋征收管理办公室与惠州大亚湾健凤集团有限公司就盘锦总部经济发展有限公司项目、盘锦东方船舶修造有限公司项目发生纠纷、现委托北京市金台律师事务所作为2个不予执行案和2个诉讼案4个案件的诉讼代理人。</t>
  </si>
  <si>
    <t>园林绿化管理养护费用</t>
  </si>
  <si>
    <t>为完成新区内绿化管养任务，提高城市绿地覆盖面积。新区养护面积690万平方米绿化进行管理养护（其中：精养部分145万平方米，养护费5.5元/平方米；标准养护部分545万平方米，养护费5元/平方米；更新、改造迁移、补植等非乙方责任工作，根据第三方审核报告按实际结算。）</t>
  </si>
  <si>
    <t>环卫清扫服务费</t>
  </si>
  <si>
    <t>为完成新区道路保洁任务，提高市容环境，确保辽东湾新区城市生活垃圾分类工作顺利推进，根据《盘锦市城乡一体化大环卫项目特许经营协议》的相关规定负担经开区环卫清扫服务费。</t>
  </si>
  <si>
    <t>为新区市政设施养护维修，保障市政设施正常运行。正邦路东侧残土清运50万、风水沟、海辽路大桥修复及红旗沟应急取水平台工程36万、12座桥梁除锈喷涂工程25万、实验高中南门自行车停车场6万、滨海大道阿美路至宝来路雨水疏通工程29万、忠旺2号地山皮石便道铺设工程46万。</t>
  </si>
  <si>
    <t>公租房维修费</t>
  </si>
  <si>
    <t>根据辽东湾管办发2017年55号文件关于印发《盘锦辽东湾新区公共租赁住房分配方案的通知》，负责公共租赁住房维修养护的工作。</t>
  </si>
  <si>
    <t>房屋维修检测鉴定费</t>
  </si>
  <si>
    <t>拟聘请专业机构的专家对房屋维修质量等进行鉴定。
对域内小区按国家标准30元/平方米。
对党校等建筑物的鉴定费用、测绘相关费用、质量鉴定服务费用，按20元/平方米。</t>
  </si>
  <si>
    <t>原起步区企业动迁财务审计服务费</t>
  </si>
  <si>
    <t>根据新区管委会对于原起步区企业动迁的工作安排，对起步区企业动迁进行财务审计。</t>
  </si>
  <si>
    <t>铁塔节能改造路灯项目</t>
  </si>
  <si>
    <t>根据2021年路灯节能改造计划2022年经济区新增节能改造路灯998基灯杆6272盏路灯，预计每年产生服务费约450万元（含电费）。另外，经济区已完成的节能改造路灯项目服务费154.2万元尚未支付。预计2022年路灯节能改造服务费约605万元。</t>
  </si>
  <si>
    <t>市政设施管理养护费用</t>
  </si>
  <si>
    <t>为了新区市政设施养护维修，保障市政设施正常运行。根据旭东公司2021年泵站维修送审金额推算，新区2022年公铁立交、昆仑路泵站、主城区雨污泵站等12座泵站的维护检修费用；2022年主城区雨污泵站人员工资及泵站、路灯电费；新区市政道路、牙石维修，路灯维修、管网维修（参照2021年市政公司报审费用）10座市政消防水鹤防冻防水改造维修费用。</t>
  </si>
  <si>
    <t>生活污水处理费</t>
  </si>
  <si>
    <t>为保障污水处理厂正常运行，各项出水指标达到国家相关标准。根据盘锦长青环保有限公司2021年1-11月生活污水处理量320万吨计算，预测2022年污水处理量为360万吨。按照污水BOT协议合同暂定价为1.71元/吨，预计2022年污水处理费为620万元。</t>
  </si>
  <si>
    <t>排海管线养护费</t>
  </si>
  <si>
    <t>根据委托协议进行支付（基础设施建设部负责执行），会议纪要2018年第74期对排海管线浮漂设备维护，保障排海管线正常运转。</t>
  </si>
  <si>
    <t>供暖面积审计费</t>
  </si>
  <si>
    <t xml:space="preserve">对热源企业和居民供暖面积进行审核，为供暖补贴提供依据。
项目依据："近期，国内煤炭价格持续增高，造成新区工业蒸汽价格成本增加，原有工业蒸汽定价已无法支撑热源企业运行。本着“保障热源企业经济效益、降低工业蒸汽用户成本，提升区域招商引资政策优势”的原则，拟对辽滨汇洲热力有限公司中温中压工业蒸汽成本开展专项审计工作，最终根据成本监审价格确定中温中压工业蒸汽计费调价机制，需委托会计事务所开展此次专项审计工作，预计审计费用金额约11万元。对热源企业和居民供暖面积进行审核，为供暖补贴提供依据，预计审计费8.5万元。
</t>
  </si>
  <si>
    <t>聘请安全专家服务费</t>
  </si>
  <si>
    <t>聘请燃气专家对新区内燃气企业进行安全检查相关费用。</t>
  </si>
  <si>
    <t>为解决合同纠纷案件，聘请律师对辽宁成达建筑装饰工程有限公司奉天分公司诉新区管委会关于建设工程合同纠纷案一案、吴镝诉新区管委会关于施工合同纠纷案一案进行代理。</t>
  </si>
  <si>
    <t>网络专线服务费</t>
  </si>
  <si>
    <t>联通公司社保专线4800元/年、联通公司环保专线12000元/年。</t>
  </si>
  <si>
    <t>网络专线服务费用</t>
  </si>
  <si>
    <t>1.联通政务网13200元/年；2.移动工商专网4440元/年；3.市营商局到新区营商环境局审批专线内网7150元/年。</t>
  </si>
  <si>
    <t>咨询费</t>
  </si>
  <si>
    <t>根据相关法规文件要求，需采购具备相应能力的技术服务机构，为建设工程消防验收等工作提供技术服务与支撑，聘请具备资格的专家进行消防设施检测、现场评定，并形成意见或报告，盘锦渔业产业中心项目消防安全评估、精细化工产业园项目（一期）消防安全验收等16个项目。</t>
  </si>
  <si>
    <t>购买其他建设工程消防验收备案抽查系统软件</t>
  </si>
  <si>
    <t>根据《中华人民共和国消防法》第十三条规定： 国务院住房和城乡建设主管部门规定应当申请消防验收的建设工程竣工，建设单位应当向住房和城乡建设主管部门申请消防验收。前款规定以外的其他建设工程，建设单位在验收后应当报住房和城乡建设主管部门备案，住房和城乡建设主管部门应当进行抽查；《中华人民共和国行政许可法》第五十八条规定：行政机关实施行政许可所需经费应当列入本行政机关的预算，由本级财政予以保障，按照批准的预算予以核拨。</t>
  </si>
  <si>
    <t>提升档案室功能维修费用</t>
  </si>
  <si>
    <t>为提升档案室功能，经党工委管委会领导同意，在营商环境建设部提升档案室功能。第三方维修工程；电脑，抽湿机，扫描仪等电子设备；办公座椅，档案柜等办公设备；档案盒，档案页等办公用品的采购。</t>
  </si>
  <si>
    <t>回访宝维护费</t>
  </si>
  <si>
    <t>项目依据：省回访宝维护标准，每年120元/部，共计18部。</t>
  </si>
  <si>
    <t>公务接待费。</t>
  </si>
  <si>
    <t>《民心》杂志费</t>
  </si>
  <si>
    <t>《民心》杂志80套，每套180元。</t>
  </si>
  <si>
    <t>走出去：每月走出去1批次，一次2人3天，一年走出去5次，平均1,000元/次，约5000元；
请进来:每月请进来1批次，一次4人，平均1,000元/次，全年5批次,约5000元；
共计10000元。</t>
  </si>
  <si>
    <t>招商差旅费（长三角及其他地区招商）
北京：2次/年,一次2人3天，车票：800元/次；餐费、交通补助：1080元/次；住宿：1000元/次；小计：2880元／次,合计5760元/年。
上海：2次/年,一次2人3天，车票：410元/次；飞机票：4510元/次；餐费、交通补助：1080元/次；住宿：1000元/次；小计：7000／次  合计14000元/年。
以上共计19760元。</t>
  </si>
  <si>
    <t>1.商务培训费5000元。
2.对外开放培训费13500元。      
3.稳外贸稳外资培训费18000元。</t>
  </si>
  <si>
    <t>营房设施、训练场地维护设备维修</t>
  </si>
  <si>
    <t>用于维护训练场馆设施设备、训练塔维修、塑胶跑道，人工草坪、外墙标识翻新、室内墙面粉刷、纱窗维修、车库门维修、厨房设备、洗衣机、电视机、热水器、饮水机、空调、太阳能、桌椅、办公电脑、打印机、电器设备、网络设备等设施维修。</t>
  </si>
  <si>
    <t>石化园区管理费</t>
  </si>
  <si>
    <t>石化及精细化工产业园区封闭管理，人工费、管理服务费等费用（包括2021年1-7月份安保服务费803600元）。</t>
  </si>
  <si>
    <t>开展风险管控和双重预防机制相关业务所需费用</t>
  </si>
  <si>
    <t>按照新修订的《中华人民共和国安全生产法》和中共中央办公厅国务院办公厅印发《关于全面加强危险化学品安全生产工作的意见》等法律法规要求，推动企业完善风险管控和双重预防机制建设，着力从源头排查、辨识安全风险和隐患，需委托安全技术服务机构及行业专家，提供技术支持开展相关业务，共计70万元。（2021年）</t>
  </si>
  <si>
    <t>器材保养费</t>
  </si>
  <si>
    <t>用于2021年-2022年液压机动泵、无齿锯、机动链锯、发电机、移动照明灯、打草机、风力灭活机、个人防护装备等器材维护保养。</t>
  </si>
  <si>
    <t>购买执法车辆</t>
  </si>
  <si>
    <t>《关于深化应急管理综合行政执法改革的实施意见》制定省市县应急管理综合执法队伍阵地建设标准，统一形象设计，至少具备办公、指挥调度、值班值守、调查询问、物证保存、装备档案管理、党建活动、生活保障等功能，参照公安派出所标准执行。需购置执法专用车辆3台，13万/台，改装、喷绘、安装执法车辆通讯回传系统，5万/台。</t>
  </si>
  <si>
    <t>应急预案编制及修订费用</t>
  </si>
  <si>
    <t>1.应急预案编制：新区应急预案体系建设，总体预案和各类专项应急预案的新增、变更、修订及专家审查费；
2.防汛应急预案编制及修订费。</t>
  </si>
  <si>
    <t>国家执勤检查统一制式服装</t>
  </si>
  <si>
    <t>根据《安全生产执法制式服装着装管理暂行规定》和市应急局《关于进一步规范安全生产行政执法的通知》（盘应急政法【2020】4号），执法制式服装，含春秋、夏装、冬装的常服、作训服、执法服、应急服和鞋帽（防静电A级）及标志、帽徽、肩章等，每人4200元（参照2021年政府采购价格）。部门新增工作人员及智慧管控中心相关工作人员，共计38人。
其中6610元，2021年请示已批复，2021年底前不能交付全部服装。</t>
  </si>
  <si>
    <t>消防员意外伤害保险</t>
  </si>
  <si>
    <t>保障消防员安全，共28人，1500元/人/年。</t>
  </si>
  <si>
    <t>新区安委会工作经费</t>
  </si>
  <si>
    <t>根据市应急管理局（市安委会办公室）年度预算对应新增项目：《中华人民共和国安全生产法》（中华人民共和国主席令第13号）第九条《辽宁省安全生产条例》（辽宁省人大常委会公告第64号）第七条、《盘锦辽东湾新区应急管理部职能配置内设机构和人员编制规定》 测算：迎接每年国家、省、市对新区开展的各类督查、检查、抽查、互检、考核，准备相关纸质、电子、图表、报告、影像等迎检档案，资费3万元；组织新区安委会会议和安全生产专题工作会议，制作领导干部、各负安部门、企业全员岗位责任制清单、安全生产“四个清单”、风险告知牌及警示教育视频等资料需经费2万元；《关于深化应急管理综合行政执法改革的实施意见》制定省市县应急管理综合执法队伍阵地建设标准，统一形象设计，至少具备办公、指挥调度、值班值守、调查询问、物证保存、装备档案管理、党建活动、生活保障等功能，参照公安派出所标准执行，需经费5万元。</t>
  </si>
  <si>
    <t>执法车辆消耗费用</t>
  </si>
  <si>
    <t>新增3台执法车辆的维修养护及燃料费、上牌、改装、保险费、过桥费、检车费等相关费用。</t>
  </si>
  <si>
    <t>安全生产、应急管理和防灾减灾宣传费</t>
  </si>
  <si>
    <t>按照国家的统一部署完成各项宣传任务，购买国家安全生产月组委会统一制作的宣传资料，用于安全生产和应急工作中的宣传制品费；安全生产月、安全盘锦行、消防宣传周、5.12防灾减灾日等宣传资料及国家相关法律法规的规定的普法宣传制作费用。</t>
  </si>
  <si>
    <t>安全生产事故应急处置专业用品费用</t>
  </si>
  <si>
    <t>为规范事故调查及应急处置，在应急处置过程中使用的防爆毯、吸油毡、应急事故储污袋等消耗品及化学品应急洗涤冲消剂等专业材料以便于提供事故调查保障和科学正规的应急处置。需采购相关专用材料及用品，共计5万元。（2021年）</t>
  </si>
  <si>
    <t>智慧管控中心及封闭管理设施维修费</t>
  </si>
  <si>
    <t>石化园区封闭管理的综合执勤站、护拦围栏及附属电子、监控、闸机、路杆等设备设施及安全警示标志标识、地面警示线、反光柱等非正常损坏的日常维修费及电费；智慧管控中心原构建物内外部因年久失修产生的维护维修费。</t>
  </si>
  <si>
    <t>执法检查和应急消耗费</t>
  </si>
  <si>
    <t>安全生产执法检查和事故调查过程中使用的公告、封条、（一企一档）档案、文书专用纸张、证据保护袋、密封袋、加密移动硬盘及U盘等专用材料；应急处置过程中使用的警戒带、警示标识、防爆、吸油等消耗品及静电消除、洗消等专用材料。</t>
  </si>
  <si>
    <t>智慧管控中心信息化系统网络安全等保级测评费用</t>
  </si>
  <si>
    <t>依据《GBT28448-2019信息安全技术网络安全等级保护测评要求》，等保测评机构需要对辽东湾新区管委会应急管理部的智慧管控系统进行等保三级测评，包含10个安全控制类（安全物理环境、安全通信网络、安全区域边界、安全计算环境、安全管理中心、安全管理制度、安全管理机构、安全管理人员、安全建设管理、安全运维管理），71个安全控制点和211个安全要求项，每条安全要求项的费用在1000元左右，故总体预算申请按照20万。</t>
  </si>
  <si>
    <t>消防站维修热水器、应急电源等费用</t>
  </si>
  <si>
    <t>辽东湾新区石化消防救援特勤队已组建运转一年多时间，部门营房设施有损坏和耗损，包括太阳能热水器维修、EPS应急电源主板和充电器维修、更换净水器滤芯，需要维修及更换，共计45200元。（2021年）</t>
  </si>
  <si>
    <t>消防伙食费</t>
  </si>
  <si>
    <t>伙食费参考在职消防员标准：30元/天*70人*365天=766500元，税费45990元。（翠霞湖提供服务）
伙食费标准：一、二、三类区和实物供应类区每人每天的伙食费，消防救援特勤站、消防救援特勤大队分别为每人每天40元、41元、43元、49元，其他站级、大队级单位和新招录的消防员集训期间以及现行执行伙食费标准的支队以上机关分别为29元、30元、32元、38元。《消防救援局关于伙食费保障管理事宜的通知》（应急消函〔2020〕1号）。</t>
  </si>
  <si>
    <t xml:space="preserve">国家、省市等上级督查巡查和指导检查及本级（其他市县区）业务协同、交检互检、合作交流的公务接待的费用。
</t>
  </si>
  <si>
    <t>消防应急车辆维修、保养、燃料费</t>
  </si>
  <si>
    <t>1.消防车每辆车保险费25000元、维修费8000元，合计：33000元，现有3辆、拟采购5辆，合计：33000元/辆*8辆=264000元；2.皮卡车：保险3000元、检车费500元、维修费8000元，合计：11500；3.柴油费：8辆消防车，一辆皮卡车，全年燃料消耗200000元；4.液压破拆工具组、移动照明灯组、发电机组等汽油费：20000元；5.消防车车用尿素1000元*8辆=8000元； 6.器材专用机油、黄油10000元；7.应急发电车燃料、维护及设备器材、硬件、电子自控软件升级改造费用15万元。</t>
  </si>
  <si>
    <t>安全生产与应急工作审查费</t>
  </si>
  <si>
    <t>按照中共中央办公厅国务院办公厅印发《关于全面加强危险化学品安全生产工作的意见》、应急管理部关于印发《化工园区安全风险排查治理导则（试行）》等文件要求及相关法律法规，委托机构及相关领域专家开展建设项目安全设施安全条件审查、设计专篇审查及现场勘查验收等工作；委托机构及相关领域专家开展建设项目安全生产合规性审查等工作；开展隐患排查等工作，建立健全风险管控和隐患排查的双重预防机制；压实企业主体责任，对在建企业的安全条件、前置许可、施工现场、安全管理、试生产、安全防护设施等方面进行安全指导服务；实施“专家+执法”检查，对企业落实安全生产法律法规、标准、规范执行情况，对企业涉及安全距离、防火间距、危险化学品使用、危险工艺流程等安全风险情况，是否符合相关国家标准或行业规范；加强事故（含未遂事故）的调查处理，委托安全机构及专家进行事故调查相关技术支持；在应急处突、防汛抗旱、防灾减灾等方面，委托相关机构及专家进行的相关技术服务；在安全、应急、消防、防灾等综合安全监管领域及公共管理领域，委托第三方机构及专家开展的风险评估、现状评价、调查分析、检测检验等相关工作（包含2021年87.8万元）。</t>
  </si>
  <si>
    <t>人员被装购置费</t>
  </si>
  <si>
    <t>1.队员补充被装28*1500=42000元,用于采购作训服、体能服，鞋帽，春秋备勤服、体能训练套装等；2.新队员购买被装40*4500=18万元。</t>
  </si>
  <si>
    <t>口岸疫情防控经费</t>
  </si>
  <si>
    <t>依据《中华人民共和国国境卫生检疫法》及其实施细则、《国际卫生条例》（2005）要求，口岸运营者应制定口岸货运及集装箱码头、基础设施及储存场地、交通工具地面相关运营设施、入境口岸周边区域（至少400米范围内）病媒生物控制方案对监测发现密度、数量、种群等有超标或其他异常情况的，应当及时组织或委托有资质的处理公司开展病媒生物控制工作，并开展效果评价。</t>
  </si>
  <si>
    <t>消防泡沫储备费</t>
  </si>
  <si>
    <t>购买B类6%水成膜消防泡沫，非溶性40吨和抗溶性10吨，费用10000元/吨 储备50吨，此项目已列入2021年预算，保留此项目，以实际发生为准。</t>
  </si>
  <si>
    <t>自然灾害综合风险普查专项费用</t>
  </si>
  <si>
    <t>依据盘灾险普办发〔2021〕4、5、6号文件，委托自然灾害综合风险普查第三方机构开展域并内各行业领域自然灾害综合风险普查工作，委托第三方机构开展新区及化工园区的自然灾害调查、评估、检测、检验、数据、录入等相关费用，形成普查报告。</t>
  </si>
  <si>
    <t>应急预案演练及效果评估</t>
  </si>
  <si>
    <t>事故应急预案演练：检验事故应急救援预案的实用性，熟练掌握事故应急救援过程及现场指挥能力。包含应急预案演练费、场地租赁、清理洗消费、道具和设备租赁、视频制作、宣传制品、观摩评估、专家劳务等费用。</t>
  </si>
  <si>
    <t>辽东湾新区综合性安全风险评估费用</t>
  </si>
  <si>
    <t>按照工作需求，需委托安全技术服务机构及国家、省市专家提供技术支持服务，组织国家、省级专家进行评审，提供合理管控措施和意见，为安全精准管控提供工作依据和技术支撑。共计80万元。（2021年）</t>
  </si>
  <si>
    <t>网络通讯费（专线费用）</t>
  </si>
  <si>
    <t>1.国家应急管理网络专线23468元/年、防汛网络专用线10800元/条、网络专线10080元/条。
2.安全生产、应急管理、防汛防灾及消防等各类视频会议、应用系统、风险监测的专用线路网络通讯费及短信发布费5万元。</t>
  </si>
  <si>
    <t>应急系统特岗人员意外伤害保险费</t>
  </si>
  <si>
    <t>按照《应急管理部办公厅关于为应急管理系统特岗人员购买意外伤害 保险的通知》(应急厅函 (2019) 468号)要求，及《省应急厅关于为全省应急管理系统特岗人员购买意外伤害保险的通知》（辽应急办〔2020〕7号）及《盘锦市应急管理局关于为应急管理系统特岗人员购买意外伤害保险的通知》（盘应急发〔2020〕61号）文件精神，为新区应急管理系统特岗人员购买意外伤害保险。参照新区管委会对合同制人员同工同酬的规定，为部门所有在岗人员购买意外伤害保险，保费458元/人·年，本部门现有26人，费用预计11450元。</t>
  </si>
  <si>
    <t>信息化建设维护费</t>
  </si>
  <si>
    <t>按照文件 《国务院安全生产委员会办公室 国家减灾委员会办公室 应急管理部 关于加强应急基础信息管理的通知》（安委办〔2019〕8号）和 《盘锦应急管理信息化建设实施方案》文件。国家、省市的安全生产、应急管理、事故直报、防汛防灾等各类平台及视频点调等各类系统的升级维护费；重大危险源风险数据监测及应急指挥调度的电子设备、硬件维护等费用；网上舆情正面引导及管控服务费。</t>
  </si>
  <si>
    <t>法律顾问服务与专职律师聘用费用</t>
  </si>
  <si>
    <t>落实《中共辽宁省委办公厅 辽宁省人民政府办公厅关于推行法律顾问制度和公职律师公司律师制度的实施意见》（辽委办发〔2017〕100号）及《盘锦市人民政府办公室关于印发盘锦市全面推行行政执法公示制度执法全过程记录制度重大执法决定法制审核制度实施方案的通知》（盘政办发〔2019〕22号）文件精神，委托法律顾问或律师团队，在执政执法过程中提从专业技术支持，建立安全生产和应急法制体系和各项执法工作流程，开展与司法衔接，对执法案件评查，协助处理各类事故引发法律事务，受理参与行政诉讼、听证、复议和普法宣传等法律咨询服务费。</t>
  </si>
  <si>
    <t>特种车辆购置</t>
  </si>
  <si>
    <t>拟采购5台，预计购车费用总价1409万元，分期三年每年4696666.67元，预算为4700000元/年。有合同，陆续供货。公共资源平台采购已经完成。</t>
  </si>
  <si>
    <t>消防站接、处警平台专线租赁费</t>
  </si>
  <si>
    <t>主用、备用两条，10800元/条/年，20兆。</t>
  </si>
  <si>
    <t>日常保障用品费用</t>
  </si>
  <si>
    <t>新增新队员40人，需要床和衣柜6000*40=240000元，增加六个学习室，桌椅六套2000*6=12000元，九个宿舍的窗帘。1000*9=9000元，增加二个洗衣机5500*2=11000元，二个净水机2000*2=4000元，二个热水器2500*2=5000元，共计281000元。此项目已列入2021年预算，但人数有增加，保留此项目，以实际发生为准。</t>
  </si>
  <si>
    <t>业务培训费</t>
  </si>
  <si>
    <t>按照国家、省市部署的各项安全生产和应急培训教育任务，对国家法律法规进行宣贯，例如2021年9月1日修改的新《安全生产法》等。对新区域内企业主要负责人、安全管理人员及车间班组长等人员开展应急管理教育培训和技能提升。聘请第三方机构或专家讲师，开展安全生产和应急救援相关教育培训的培训费、师资费、住宿费、伙食费、交通费、场地租赁、课件资料、试卷证件等相关费用。</t>
  </si>
  <si>
    <t>审计相关委托业务费</t>
  </si>
  <si>
    <t>根据审计部2022年审计项目计划，2022年基建及绿化养护等19个项目79万元（按照一审费用35%的比例测算），财务审计46万元。</t>
  </si>
  <si>
    <t>广联达软件维护费</t>
  </si>
  <si>
    <t>广联达软件维护费。</t>
  </si>
  <si>
    <t>审计业务培训差旅费</t>
  </si>
  <si>
    <t>审计业务培训差旅费。</t>
  </si>
  <si>
    <t>1.举办产业论坛、峰会等大型活动：一次，规模300人,时间2天，500元/人天*300*3天=450000元，会务费、场地设备费、餐费、材料费等150000元。（项目）
2.举办创新创业、项目路演、成果对接、专项培训等活动：5000元/场*4场=20000元；培训时间：2022年每个季度一次地点：辽东湾新区创业孵化中心、新区管委会三楼会议室；人数：75人/场；师资费标准：500元/学时*4=2000元；条幅、展板、宣传册等培次/年*1训资料费：40元*75人=3000元；培训4次共计20000元。（科技）
3.中小企业、民营经济培训会:聘请专家费用：10000元，共计10000元。（培训地点：管委会会议室；培训人员：新区内各行业中小企业、民营企业代表；培训目的是贯宣、解读支持民营企业发展的相关政策，确保中小企业、民营企业惠及政策红利；培训时间：每年按照市上级部门工作内容适时开展）（经济）</t>
  </si>
  <si>
    <t>1.长三角：2人/5天/次，一年2次，车票400元，餐费、交通补助：1800元，住宿3300元，机票4500元，小计：10000/次，合计20000元/年。                                 
2.北京：3次/年,一次2人3天，车票：800元/次；餐费、交通补助：1080元/次；住宿：1000元/次；小计：2880元／次,合计8600元/年。
3.上海：4次/年,一次2人3天，车票：400元/次；飞机票：4700元/次；餐费、交通补助：1080元/次；住宿：1000元/次；小计：8000元／次  合计32000元/年。</t>
  </si>
  <si>
    <t>专家评审费用</t>
  </si>
  <si>
    <t>技改项目等聘请专家评审800元/人次*4人*20次=64000元。</t>
  </si>
  <si>
    <t>项目概述：组织开展申报2022年度工业互联网专项资金工作，开展申请评估费用预计300000元。
项目依据：组织开展申报2022年度工业互联网专项资金工作，开展申请评估费用预计300000元。</t>
  </si>
  <si>
    <t>项目概述：走出去：全年5次，平均1000元/次，约5000元；
请进来：全年5批次，平均1000元/次，约5000元；合计约10000元。
项目依据：走出去：全年5次，平均1000元/次，约5000元；
请进来：全年5批次，平均1000元/次，约5000元；合计约10000元。</t>
  </si>
  <si>
    <t>省石化协会会费</t>
  </si>
  <si>
    <t>省石化协会会费，通过此协会可以加强省内化工园区沟通、交流、宣传。省石化协会会费6500元/年。</t>
  </si>
  <si>
    <t>为完成新区招商引资工作任务，赴外地招商。
1.长三角：3人/5天/次，一年9次，车票600元，餐费、交通补助：2700元，住宿5000元，机票7000元，小计：15,300元，合计137，700元/年。                                 
2.北京：6次/年,一次2人3天，车票：800元/次；餐费、交通补助：1080元/次；住宿：1000元/次；小计：2880元／次,合计17，280元/年。
3.上海：8次/年,一次2人3天，车票：410元/次；飞机票：4640元/次；餐费、交通补助：1080元/次；住宿：1000元/次；小计：7030／次  合计56，000元/年。
4.深圳：2次/年,一次2人3天，车票：410元/次；飞机票：8960元/次；餐费、交通补助：1080元/次；住宿：900元/次；小计：11350／次，合计22700元/年。 以上共计23万元。</t>
  </si>
  <si>
    <t>石化联合会会费</t>
  </si>
  <si>
    <t>中国石油和化学工业联合会是石油和化工行业具有服务和一定管理职能的全国性、综合性的社会中介组织。现拥有会员单位300多家。辽东湾新区石化园区现已是理事会成员单位，中国化工园区30强。通过此组织可加强与其他园区、企业沟通、交流，并起到对外宣传辽东湾新区。石化联合会会费3万元/年。</t>
  </si>
  <si>
    <t>为新区招商部门，“请进来”“走出去”招商活动中涉及公务接待使用。
走出去：每月走出去接待企业1次，一次2人3天，一年走出去10次，平均500元/次，约5，000元；
请进来:每月请进来接待企业2次，一次2人2天，平均500元/次，全年10批次,约10,000元；合计约15,000元。</t>
  </si>
  <si>
    <t>为完成新区招商引资“走出去”工作任务，赴外地招商。
北京：2次/年,一次2人3天，车票：800元/次；餐费、交通补助：1080元/次；住宿：1000元/次；小计：2880元／次,合计5760元/年。
上海：3次/年,一次2人3天，车票：410元/次；飞机票：4640元/次；餐费、交通补助：28120元/次；住宿：1000元/次；小计：7030元／次，合计21090 ／年。
深圳：1次/年,一次2人3天，车票：410元/次；飞机票：8960元/次；餐费、交通补助：1080元/次；住宿：900元/次；合计：11350元／年 。
总计38200元/年。</t>
  </si>
  <si>
    <t>接待来盘企业，8次/年，每桌7人，180元/人，合计180*8*7=10080元。</t>
  </si>
  <si>
    <t>接待来盘企业，6次/年，每桌9人，180元/人，合计180*9*6=9720元。</t>
  </si>
  <si>
    <t>为完成新区招商引资工作任务，赴外地招商。
北京：5次/年,一次2人3天，车票：800元/次；餐费、交通补助：1080元/次；住宿：1000元/次；小计：2880元／次,合计14400元/年。
上海：2次/年,一次2人3天，车票：410元/次；飞机票：4640元/次；餐费、交通补助：1080元/次；住宿：1000元/次；小计：7030／次，合计14060元/年。
深圳：1次/年,一次2人3天，车票：410元/次；飞机票：8960元/次；餐费、交通补助：1080元/次；住宿：900元/次；小计：11350／次，合计11350元/年。</t>
  </si>
  <si>
    <t>为完成新区招商引资工作任务，赴外地招商。
1.珠三角、华中等地招商：计划1次，一次2人，平均4天，车票410元/次，飞机票8,960元/次，伙食补助1,440元，住宿1,350元/次，计12,160元。全年约12,160元。
2.长三角招商：计划1次，一次2人，平均4天，往返机票4,640/次，车票410/次，伙食补助1,440元，住宿1,500/次，计7,990元。全年约7,990元。
3.京津冀：计划4次/年,一次2人3天，车票800元/次；餐费、交通补助1,080元/次；住宿1,000元/次；小计：2,880元／次。全年约11,520元。
4.川渝地区：1次/年,一次2人4天，车票410元/次；飞机票4,800/次；餐费、交通补助1,440元/次；住宿1,110元/次；小计：7,760元／次。全年约7,760元。</t>
  </si>
  <si>
    <t>项目概述：接待来盘企业，6次/年，每桌9人，180元/人，合计180*9*6=9720元。</t>
  </si>
  <si>
    <t>接待来盘企业，6次/年，每桌10人，180元/人，合计10800元。</t>
  </si>
  <si>
    <t>为完成新区招商引资工作任务，赴外地招商。
北京：3次/年,一次2人3天，车票：800元/次；餐费、交通补助：1080元/次；住宿：1000元/次；小计：2880元／次,合计8640元/年。
上海：2次/年,一次2人3天，车票：410元/次；飞机票：4640元/次；餐费、交通补助：1080元/次；住宿：1000元/次；小计：7030／次，合计21090元/年。
珠三角及其他地区：1次/年,一次2人3天，车票：410元/次；飞机票：8960元/次；餐费、交通补助：1080元/次；住宿：900元/次；小计：11350／次，合计11350元/年。</t>
  </si>
  <si>
    <t>湾长制专项资金</t>
  </si>
  <si>
    <t>辽宁省湾长制办公室关于印发《辽宁省入海排污口整治指导意见》的通知，入河（海）排污口、湾长制都需要开展相关的平台管理、日常巡查监管、问题整改等，落实生态环境部门主体责任，所需专项资金等。以主题功能区规划为基础，以逐级压实地方党委政府海洋生态环境保护主体责任为核心。</t>
  </si>
  <si>
    <t>环境风险评估费</t>
  </si>
  <si>
    <t>用于支付聘请第三方机构并邀请专家对新区环境风险评估10万元。</t>
  </si>
  <si>
    <t>建设项目环评审查与监督技术评估会议</t>
  </si>
  <si>
    <t>国务院关于修改《建设项目环境保护管理条例》的决定。（国务院令第682号，2017.10.1施行）</t>
  </si>
  <si>
    <t>待处置费</t>
  </si>
  <si>
    <t>用于固体废物污染环境防止坚持减量化，资源化，无害化原则。减少固体废物产量，促进固体废物综合利用，降低固体废物的危害性。</t>
  </si>
  <si>
    <t>净土工程经费</t>
  </si>
  <si>
    <t>为认真贯彻落实新发展理念，巩固深化“十三五”期间建设用地土壤环境监督管理和安全利用成果，稳步推进“十四五”期间全省土壤生态环境目标任务落实。依据《盘锦市人民政府关于印发盘锦市土壤污染防治工作方案的通知》（盘政发〔2016〕53号）相关文件的要求，辽东湾新区现全面开展土壤基本情况调建设土壤环境质量监测网络，设置监测点位，增加特征污染物监测项目，实现土壤环境质量监测点位全覆盖。</t>
  </si>
  <si>
    <t>环境检测费</t>
  </si>
  <si>
    <t>具体检测大气、水、土地环境监测。监督性监测、执法监测、应急监测、信访监测收费，依据为关于取消环境监测服务部分项目和降低收费标准的通知（辽价函〔2014〕160号）。</t>
  </si>
  <si>
    <t>辽东湾新区排水优化方案费用</t>
  </si>
  <si>
    <t>合同278万元，已付55.6万元，剩余222.4万元。</t>
  </si>
  <si>
    <t>环境税信息核查</t>
  </si>
  <si>
    <t>根据中华人民共和国环境税法，用于对维护生态环境，针对污水、废气、噪音和废弃物等突出的显性污染进行强制性征税，并委托第三方机构进行环境税信息核查。</t>
  </si>
  <si>
    <t>12369投诉举报宣传费</t>
  </si>
  <si>
    <t>12369是环境保护的举报热线，公民、法人或其他组织通过拨打环保举报热线电话，向各级环境保护主管部门举报环境污染或者生态破坏事项。用于普及环保相关法律法规，增强人民群众对12369环保投诉的认识。</t>
  </si>
  <si>
    <t>司法鉴定费</t>
  </si>
  <si>
    <t>依据环境保护法律法规和有关国家、部门、行业标准以及有关环境科学知识，对影响环境的物理指标、化学指标和生态环境系统等进行检验检测、鉴别和判断并提供鉴定结论的活动。</t>
  </si>
  <si>
    <t>环评报告技术评估费</t>
  </si>
  <si>
    <t>用于环评报告技术评估费30万元。</t>
  </si>
  <si>
    <t>环保委员会专项资金</t>
  </si>
  <si>
    <t>深入贯彻落实中央、省、市对生态环境保护工作的安排部署，加强对环境保护工作的领导，进一步强化各单位的环保责任，统筹、协调、推动新区生态环境保护工作，申请专项资金5万元，全面做好辽东湾新区环保委员会工作，强化新区生态环境。</t>
  </si>
  <si>
    <t>“无废城市”工作宣传费</t>
  </si>
  <si>
    <t>无废城市宣传和六五国际环境日宣传都是环保宣传的重要活动，是以创新、协调、绿色、开放、共享的新发展理念为引领，通过推动形成绿色发展方式和生活方式。用于支付创建无废城市、六五国际环境日等各项工作费用。</t>
  </si>
  <si>
    <t>碧水工程经费</t>
  </si>
  <si>
    <t>按照《渤海综合治理攻坚战行动计划》和《渤海地区入海排污口排查整治专项行动方案》总体部署，辽东湾新区全面开展“入海排污口排查整治专项行动”。坚决打好打胜渤海综合治理攻坚战，推动渤海生态环境质量稳步改善，形成水质有提高、生态有改善的良性循环体系。</t>
  </si>
  <si>
    <t>12369投诉举报费用</t>
  </si>
  <si>
    <t>专用材料费1万元，用于支付12369投诉举报等相关费用。</t>
  </si>
  <si>
    <t>生态工业示范园区创建工作</t>
  </si>
  <si>
    <t>按照《国家生态工业示范园区管理办法》（环发〔2015〕167号）、《国家生态示范园区标准》（HJ274-2015）文件和辽东湾新区实际情况，为辽东湾新区创建国家生态工业示范园区提供技术指导，编制相关建设规划及技术报告，年度评价报告、验收报告等材料，并将相关材料提交至国家生态工业示范园区建设协调领导小组办公室验收，最终通过国家生态工业示范园区建设协调领导小组办公室技术核查和验收，并获得领导小组审核和命名。</t>
  </si>
  <si>
    <t>环境应急装备费用</t>
  </si>
  <si>
    <t>为保障新区环境应急突发状况配备环境应急装备，用于突发性环境应急情况，自吸过滤式防毒面具、过风过滤式呼吸器、生养呼吸器、移动供气源、非气密型半封闭化学防护服、防酸碱服、防油服、阻燃防护服、防化防雾护目镜、防酸碱手套、洗消系统、压力喷射管等。</t>
  </si>
  <si>
    <t>环境管理宣讲培训</t>
  </si>
  <si>
    <t>用于对全新区企业进行环境宣讲。</t>
  </si>
  <si>
    <t>蓝天工程经费</t>
  </si>
  <si>
    <t>依据《中华人民共和国大气污染防治法》、《中华人民共和国突发事件应对法》、《辽宁省大气污染防治条例》等文件，需编制辽东湾新区重污染天气应急预案。
根据《关于将应对气候变化工作列入年度预算的通知》文件要求，应对气候变化的要求大幅增加，共八项要求，所以预算增加。</t>
  </si>
  <si>
    <t>企业环境信用评价费用</t>
  </si>
  <si>
    <t>按照《辽宁省生态环境厅关于开展2020年度企业环境信用评价工作的通知》（辽环综函[2021]47号）要求，组织开展企业环境信用评价工作，为全面做好辽东湾新区企业环境信用评价工作任务，加强企业环境信用评价宣传和政策解读，积极为参评企业做好服务和业务指导，提高企业责任意识，强化企业环境保护主体责任。</t>
  </si>
  <si>
    <t>对新区六个地块补充土壤污染状况进行调查费用</t>
  </si>
  <si>
    <t>根据土壤污染防治法及关于补充开展土壤污染调查评审工作的通知文件精神，辽东湾新区需要对原地块土地管理机构的土地登记资料、场地的土地使用和未来发展规划资料。观察场地污染痕迹、合适资料收集的准确性、获取与场地污染有关的线索、调查地块周边所有企业的产品、原辅材料和中间体清单等。</t>
  </si>
  <si>
    <t>环境应急演练</t>
  </si>
  <si>
    <t>为更好提升应急能力，为实战检验，提高应对突发环境事件的应急反应速度和应急处置能力，有效预防、即使控制和减小突发性环境事件对社会造成的影响，组织重点企业开展突发环境事件应急演练，深入做好风险管控，强化应急处置，保障环境安全。</t>
  </si>
  <si>
    <t>排污许可证申请审核费用</t>
  </si>
  <si>
    <t>用于制服涉水、涉气排口标识牌费用，根据《中华人民共和国水法》《中华人民共和国大气污染防治法》规定制作涉水、涉气排口标识牌。</t>
  </si>
  <si>
    <t>排污口标识牌费用</t>
  </si>
  <si>
    <t>专网租赁费</t>
  </si>
  <si>
    <t>租用内网上传环评平台、重污染天气等相关信息。</t>
  </si>
  <si>
    <t>土地测绘费</t>
  </si>
  <si>
    <t>土地测绘费：按照0.37元／每平米收取（按收取14亿元出让金计算），依据《测绘生产成本定额》财建字〔2009〕17号。工业用地10万/亩（365万）日常按0.08元/平方米，共20万。</t>
  </si>
  <si>
    <t>社会稳定风险评估</t>
  </si>
  <si>
    <t>1、新《中华人民共和国土地管理法》第47条“县级以上地方人民政府拟申请征收土地的，应当开展拟征收土地现状调查和社会稳定风险评估”。
2、依据《辽宁省第三方社会稳定风险评估机构管理办法》辽稳办明发〔2015〕4号。经市场询价对比后与辽宁百顺源环保科技有限公司签订委托合同。</t>
  </si>
  <si>
    <t>2022年项目用地组卷费用</t>
  </si>
  <si>
    <t>辽东湾新区2020年度第5批次：盘锦新恒远节能环保建材有限公司(综合环保再利用新材料项目)新增费3246840元、耕地开垦费5147376元。
辽东湾新区2020年度第6批次：荣滨商贸市场新增费158448元、耕地开垦费198150元。
辽东湾新区2020年度第7批次：益海嘉里新增费208632元、耕地开垦费63216元
合计9022662元。</t>
  </si>
  <si>
    <t>不动产便民服务费</t>
  </si>
  <si>
    <t>依据《盘锦市营商环境建设领导小组办公室关于推广“辽事通”APP注册、使用的通知》，依据《辽宁省自然资源厅关于加强不动产登记窗口作风建设进一步做好便民服务工作的通知》（辽自然资办发〔2021〕11号）
宣传经费：开展“辽事通”APP注册、使用宣传。预算经费1.2万元，包括制作宣传板1260元、宣传手册5520元、宣传手袋4200元、展架800元、条幅200元等。</t>
  </si>
  <si>
    <t>依据《盘锦市营商环境建设领导小组办公室关于推广“辽事通”APP注册、使用的通知》，依据《辽宁省自然资源厅关于加强不动产登记窗口作风建设进一步做好便民服务工作的通知》（辽自然资办发〔2021〕11号），开展窗口作风评比活动经费：预算经费1.8万元，购买3台高清视频人脸识别器等。</t>
  </si>
  <si>
    <t>土地规划调整经费</t>
  </si>
  <si>
    <t>土地利用总体规划修改规划调整（按照2次规划调整核算，1次18万）：每次文本编制费5万元；规划说明编制费2.5万元；规划图件编制费2.5万元；规划数据库建库费7万；成果论证费1万元。经市场询价对比后与辽宁明鑫土地评估事务所有限公司签订委托合同。</t>
  </si>
  <si>
    <t>主要用于在职人员培训学习自然资源及城乡规划业务，一年计划安排4次集中培训学习。聘请自然资源、规划领域专家到辽东湾分局工作所在地进行自然资源及规划相关业务培训。6000元/人次。</t>
  </si>
  <si>
    <t>规划编制设计费</t>
  </si>
  <si>
    <t>1.组织编制《盘锦港后方用地控制性详细规划》依据《辽宁省城乡规划编制计费指导意见》（以下简称《指导意见》）中第三章总体规划部分提供的计费标准为报价依据，总体规划计费单价为0.4万元/公顷。规划范围400公顷，则原始编制价格为160万元，由于是修编，按30%取费，修正后编制价格100万元。
2.结合新区发展态势及招商引资项目实际，组织编制相应区域控制性详细规划和相关道路两侧市政管线规划，预算留出50万元规划设计费用。</t>
  </si>
  <si>
    <t>2021年度土地集约利用评价报告费用</t>
  </si>
  <si>
    <t xml:space="preserve">为保障辽滨沿海经济技术开发区项目用地需求，编制《盘锦市辽滨沿海经济技术开发区2021年度土地集约利用评价报告》，评估地块范围涉及辽东湾新区划定域内6.22平方公里。采购预算价格17万元。
</t>
  </si>
  <si>
    <t>土地变更调查费</t>
  </si>
  <si>
    <t>国土资源土地变更调查费：数据库县区级汇总、入库7万。经市场询价对比后辽宁宏源测绘公司签订委托合同。</t>
  </si>
  <si>
    <t>“多规合一”、政务内、外网专线租赁费</t>
  </si>
  <si>
    <t>不动产业务专线两条，其中联通一条14400元/年，移动一条16800元/年；分局联通业务专线一条14400元/年，联通政务外网一条6600元/年。共计约52200元。</t>
  </si>
  <si>
    <t>中康律师事务所相关律师费用</t>
  </si>
  <si>
    <t>针对瑞唐世贸中心项目建设用地规划许可、建设工程规划许可、建设用地使用权登记3个行政许可为，成都建工第二建筑工程有限公司对盘锦市自然资源局提出行政诉讼。项目建设用地规划许可、建设工程规划许可、建设用地使用权登记3个案由，每个案由律师费为5000元，合计15000元。</t>
  </si>
  <si>
    <t>用海项目评审费</t>
  </si>
  <si>
    <t>按每年评审4个项目计算，每个项目评审费用约5万元（专家评审费、住宿费、餐饮费、会务费等），共计约20万元。</t>
  </si>
  <si>
    <t>土地评估费</t>
  </si>
  <si>
    <t>土地评估费：按照出让金的0.5%收取（按收取14亿元出让金计算）。依据《辽宁省物价局转发国家计委 国家土地管理局关于土地价格评估收费的通知》辽价发【1996】44号。</t>
  </si>
  <si>
    <t>服装费</t>
  </si>
  <si>
    <t>被装费用：26人/套，其中25人，4387元/套，新调入首次被装1人5861元/套。</t>
  </si>
  <si>
    <t>美丽乡村一体化建设项目、执法终端（城管通）</t>
  </si>
  <si>
    <t>城市综合执法一体化管理相关视频监控GPS定位系统（二期）中国移动356101.66(2022第五年)；（已付2017年的）,2022年列20万元。</t>
  </si>
  <si>
    <t>2022年人工拆违劳务费</t>
  </si>
  <si>
    <t>2022年拆违人工劳务费：普通工人200元/人/天*550人次=110000元，技术工人400元/人/天*100=40000元， 总计150000元。</t>
  </si>
  <si>
    <t>宣传板尺寸是120*90cm，白钢材质，1200元*10个=12000，各类公告、普法宣传等材料印刷8000元。</t>
  </si>
  <si>
    <t>无人机维护保养费用</t>
  </si>
  <si>
    <t xml:space="preserve">
无人机维护保养,5000元/年。
</t>
  </si>
  <si>
    <t>2022年拆违机械车辆租赁</t>
  </si>
  <si>
    <t>2022年拆违机械租赁：板车（往返）50次*1000元=50000元、铲车250小时*300元=75000元、吊车250小时*340元=85000元、翻斗车50车次*400=20000元、挖掘机50天*1000=50000元、发电机50*200=10000元、电焊50天*600元=30000元、水焊50天*600元=30000总计:350000元。</t>
  </si>
  <si>
    <t>交通执法标识背景墙和制作公示牌费用</t>
  </si>
  <si>
    <t xml:space="preserve">为提升交通执法形象，满足日常执法案件处理、视频录制、卷宗制作及对企业安全生产监管需求，在一楼业务大厅、五楼会议室安装交通执法标识背景墙和制作企业安全生产监管公示牌
</t>
  </si>
  <si>
    <t>税务专项业务经费</t>
  </si>
  <si>
    <t>税收事业费</t>
  </si>
  <si>
    <t>聘请老师讲课提高指战员业务能力水平，3万元/年。</t>
  </si>
  <si>
    <t>执法车辆专用燃料费</t>
  </si>
  <si>
    <t>大队执法车辆3辆，每辆执勤车每年1.84万元，需5.5万元。</t>
  </si>
  <si>
    <t>消防大队食堂雇佣人员、会计工资</t>
  </si>
  <si>
    <t>工资176400元：厨师1人5500元/月，改刀1人3000元/月，食堂保洁1人2200元/月，会计1人4000元/月；保险费用：19084元/年（两人缴纳保险，每人每月795元），保险调整基数预留1万元，总计：205484元。</t>
  </si>
  <si>
    <t>办公设备购置</t>
  </si>
  <si>
    <t>购买沙发办公座椅、打印机、电脑等办公设施设备需2万元。</t>
  </si>
  <si>
    <t>消防专用设备购置费</t>
  </si>
  <si>
    <t>购买消防器材装备：消防头盔、消防员灭火防护服、消防员灭火防护靴、正压式空气呼吸器、抢险救援服等器材装备。</t>
  </si>
  <si>
    <t>执勤车专用燃料费</t>
  </si>
  <si>
    <t>大队执勤车辆9辆，每辆执勤车每年1.67万元，需15万元。</t>
  </si>
  <si>
    <t>营房、食堂、训练馆等营区内部设施设备的维修（护）费用</t>
  </si>
  <si>
    <t>营房、食堂、训练馆等营区内部设施设备的维修（护）费用：训练馆楼顶防水、维修办公楼门前台阶、维修车库地面3万元、维修球馆地面等共计需要5万元。</t>
  </si>
  <si>
    <t>2022年度部门（单位）整体绩效目标表</t>
  </si>
  <si>
    <t>部门（单位）名称</t>
  </si>
  <si>
    <t>001002盘锦辽滨经开区党工委管委会综合办公室-211106000</t>
  </si>
  <si>
    <t>年度预算收入</t>
  </si>
  <si>
    <t>年度预算支出</t>
  </si>
  <si>
    <t>年度部门预算支出</t>
  </si>
  <si>
    <t>人员类项目</t>
  </si>
  <si>
    <t>其他运转类项目</t>
  </si>
  <si>
    <t>公用经费类项目</t>
  </si>
  <si>
    <t>特定目标类项目</t>
  </si>
  <si>
    <t>年度主要任务</t>
  </si>
  <si>
    <t>对应项目</t>
  </si>
  <si>
    <t>预算资金情况（万元）</t>
  </si>
  <si>
    <t>部门预算基本支出公用经费</t>
  </si>
  <si>
    <t>部门预算基本支出人员经费</t>
  </si>
  <si>
    <t>年度绩效目标</t>
  </si>
  <si>
    <t>一是着力规范细化政务处理工作；二是全力做好综合协调工作；三是进一步加强后勤保障服务质量；四是塑造良好形象提升队伍素质。</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</si>
  <si>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</si>
  <si>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</si>
  <si>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</si>
  <si>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</si>
  <si>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</si>
  <si>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</si>
  <si>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</si>
  <si>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</si>
  <si>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</si>
  <si>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</si>
  <si>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</si>
  <si>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</si>
  <si>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</si>
  <si>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</si>
  <si>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2022-12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</si>
  <si>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</si>
  <si>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</si>
  <si>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</si>
  <si>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</si>
  <si>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</si>
  <si>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</si>
  <si>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</si>
  <si>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</si>
  <si>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</si>
  <si>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</si>
  <si>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</si>
  <si>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</si>
  <si>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</si>
  <si>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</si>
  <si>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</si>
  <si>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</si>
  <si>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</si>
  <si>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</si>
  <si>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</si>
  <si>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</si>
  <si>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</si>
  <si>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</si>
  <si>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</si>
  <si>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</si>
  <si>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</si>
  <si>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</si>
  <si>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</si>
  <si>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</si>
  <si>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</si>
  <si>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</si>
  <si>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</si>
  <si>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</si>
  <si>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</si>
  <si>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</si>
  <si>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</si>
  <si>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</si>
  <si>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</si>
  <si>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</si>
  <si>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</si>
  <si>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调查成果辅助决策采纳率</t>
  </si>
  <si>
    <t>&gt;=</t>
  </si>
  <si>
    <t>平台及网络设备无障碍运行情况</t>
  </si>
  <si>
    <t>较好</t>
  </si>
  <si>
    <t>经济效益</t>
  </si>
  <si>
    <t>完工验收通过率</t>
  </si>
  <si>
    <t>政府采购资金节约率</t>
  </si>
  <si>
    <t>服务对象满意度</t>
  </si>
  <si>
    <t>档案工作满意度</t>
  </si>
  <si>
    <t>政府直属部门职工总体满意度</t>
  </si>
  <si>
    <t>社会公众满意度</t>
  </si>
  <si>
    <t>职工群众满意率</t>
  </si>
  <si>
    <t>可持续性</t>
  </si>
  <si>
    <t>体制机制改革</t>
  </si>
  <si>
    <t>体制改革成效率</t>
  </si>
  <si>
    <t>创新驱动发展</t>
  </si>
  <si>
    <t>服务振兴发展内部工作机制建立情况</t>
  </si>
  <si>
    <t>完成</t>
  </si>
  <si>
    <t>001003中共盘锦辽滨经开区工作委员会党群工作部-211106000</t>
  </si>
  <si>
    <t>1.开设盘锦日报辽东湾新区专版和盘锦电视台新闻直通辽东湾专版，印刷中心组各类学习材料；2.征订各类报刊，进一步加强新区党员干部和公职人员的廉政教育工作，持续夯实筑牢廉洁自律防线，继续把严明政治纪律和政治规矩摆作为明确党的政治方向、维护党的政治原则、规范党员政治言行的刚性约束；3.为新区干部职工开展全面身体检查和人身意外保险服务，有效保障新区职工的身体及身心健康，全面提振职工工作热情，充分体现新区党工委、管委会对全体干部职工的关怀，有效消除干部职工后顾之忧，使干部职工能够以更加饱满的热情投入新区建设。</t>
  </si>
  <si>
    <t>政治效益</t>
  </si>
  <si>
    <t>维稳问题解决率</t>
  </si>
  <si>
    <t>信访问题处理率</t>
  </si>
  <si>
    <t>案件当事人满意度</t>
  </si>
  <si>
    <t>主管部门满意度</t>
  </si>
  <si>
    <t>上级主管部门满意度</t>
  </si>
  <si>
    <t>人才培养机制健全性</t>
  </si>
  <si>
    <t>机制健全</t>
  </si>
  <si>
    <t>001004中共盘锦辽滨经开区工作委员会督查绩效考核部-211106000</t>
  </si>
  <si>
    <t>强化考勤系统的使用，规范了新区工作人员工作纪律，真正维护了工作秩序，提高整体工作素质。</t>
  </si>
  <si>
    <t>完善人员考勤平台系统建设</t>
  </si>
  <si>
    <t>加强完善</t>
  </si>
  <si>
    <t>群众对《地方领导留言板》平台相关工作满意度</t>
  </si>
  <si>
    <t>95</t>
  </si>
  <si>
    <t>提高综合管理水平</t>
  </si>
  <si>
    <t>有效提高</t>
  </si>
  <si>
    <t>001005盘锦辽滨经开区管理委员会经济发展部-211106000</t>
  </si>
  <si>
    <t>深入挖掘能源替代，做好新区能源精细化管理，做好节能审查项目事中事后监管工作，组织竣工项目进行节能审查意见验收工作，确保新建项目节能审查意见落实到位。积极引导企业，按照经济区节能管理制度，定期进行能源审计、用能监测等工作，对标对表国家强制标准、国际先进水平，提升企业用能效率。加强对企业投资项目的事中事后监管工作，规范企业投资行为，继续聚焦“十四五”规划目标和重点工作任务目标，坚持问题导向，避短扬长，精准发力、持之以恒推动工作落实，力促2022年目标任务高质量完成。</t>
  </si>
  <si>
    <t>政府采购执行率</t>
  </si>
  <si>
    <t>生态效益</t>
  </si>
  <si>
    <t>促进生态环境质量持续改善</t>
  </si>
  <si>
    <t>能源利用</t>
  </si>
  <si>
    <t>服务企业满意度</t>
  </si>
  <si>
    <t>001006盘锦辽滨经开区管理委员会财政金融部-211106000</t>
  </si>
  <si>
    <t xml:space="preserve">一是要扎实抓好财政税收。严格执行《中华人民共和国税收征收管理法》，加强税收征管，堵塞征管漏洞，做到应收尽收，建立税收收入稳定增长机制。
二是要强化债务风险管控。积极争取省财政对于经开区的政府债务限额指标；继续争取地方隐性债务化债试点申报，紧跟国家金融政策调整状态；达到“瘦身健体”的债务优化结构，减轻财务成本支出；要适时培育新的主体平台承接债务的转移，进而拓宽资金的新思路和新渠道。
三是要着力提高预算管理水平。逐步建立预算项目基础政策库；提升预算执行效率；全面推进预算绩效支出管理。实现预算绩效全覆盖。
四是要不断加大企业扶持力度。在满足经开区刚性支出及还本付息支出的前提下，积极兑现企业优惠政策，强化资金扶持，助力实体经济发展；落实金融顾问制度，以金融支持民营经济高质量发展为核心，以搭建“政、银、企”三位一体的融资服务平台为支持，以“一对一”金融服务为主要形式，开展金融对接工作。
五是要持续深化国资国企改革。深化“三项制度”改革；夯实国有资产规范管理制度。
六是党建引领加强队伍建设。严格执行党风廉政建设责任制，坚决贯彻《廉政准则》；进一步创新党建工作，以更加奋发有为的精神状态，求真务实的工作作风，团结奋斗；不断加大对全体干部的教育力度，始终坚持做好干部思想水平和业务能力的“双促进”。
</t>
  </si>
  <si>
    <t>“三保”资金支出及时性</t>
  </si>
  <si>
    <t>及时拨付</t>
  </si>
  <si>
    <t>还本付息及时性</t>
  </si>
  <si>
    <t>及时完成</t>
  </si>
  <si>
    <t>全年收入指标完成数</t>
  </si>
  <si>
    <t>亿元</t>
  </si>
  <si>
    <t>建立预算绩效管理机制</t>
  </si>
  <si>
    <t>建立执行</t>
  </si>
  <si>
    <t>建立内控业务流程</t>
  </si>
  <si>
    <t>优化流程</t>
  </si>
  <si>
    <t>001007盘锦辽滨经开区管理委员会基础设施建设部-211106000</t>
  </si>
  <si>
    <t>1、积极推进2022年城建计划的实施，制定科学合理的施工方案，严把工程质量、安全关，做好工程成本控制。
2、加快推进相关项目前期手续办理、工程的招投标工作及工程审核工作等。
3、做好贷款核对与登记，完成日常的还本付息工作。做好与各资金往来单位的账务核对工作。
4、继续推进房屋征收及农田征收工作。做好公租房分配、续签及日常监管作，保障域内入住企业外来务工人员住房需求。
强化质量安全监督工作，加大工程项目检查、抽查、巡查力度，做好新建项目质量安全监督管理工作，督促企业尽快补齐施工手续，做好新建项目起重设备的告知准用登记工作，加强行业安全监管工作、做好工程项目竣工验收的质量安全监督监管工作等。</t>
  </si>
  <si>
    <t>城市管理效能大幅提升，市容环境整治清新</t>
  </si>
  <si>
    <t>强化整治</t>
  </si>
  <si>
    <t>实施基础设施及公用设施项目</t>
  </si>
  <si>
    <t>20</t>
  </si>
  <si>
    <t>人才队伍建设</t>
  </si>
  <si>
    <t>多面培养</t>
  </si>
  <si>
    <t>001008盘锦辽滨经开区管理委员会营商环境建设部-211106000</t>
  </si>
  <si>
    <t>进一步深化行政审批制度改革；项目管家监管工作；继续提升大厅窗口政务服务能力方面；12345平台案件有序推进；政务大厅防疫工作常抓不懈。</t>
  </si>
  <si>
    <t>大厅安全保障率</t>
  </si>
  <si>
    <t>设备利用率</t>
  </si>
  <si>
    <t>参训人员满意度</t>
  </si>
  <si>
    <t>服务被投诉率</t>
  </si>
  <si>
    <t>窗口服务效率满意度</t>
  </si>
  <si>
    <t>当地群众总体满意度</t>
  </si>
  <si>
    <t>服务体制改革</t>
  </si>
  <si>
    <t>提升</t>
  </si>
  <si>
    <t>行业标准制定完成数量</t>
  </si>
  <si>
    <t>1</t>
  </si>
  <si>
    <t>个</t>
  </si>
  <si>
    <t>001009盘锦辽滨经开区管理委员会招商部-211106000</t>
  </si>
  <si>
    <t>1.统筹协调各产业园区，提前谋划，强化调度，圆满完成全市下达的重点招商指标，预计全年累计实现签约项目30个，引进内联资金50亿元，实际利用外资1亿美元。
2.做好统筹协调，积极参加省、市招商活动。及时传达落实省、市招商活动安排和要求，协调各产业园区积极参加，借助平台，高位推进重点项目取得实质性进展。持续跟进参会项目进展，推进在谈项目早日签约、签约项目早日落地、落地项目早日投产。
3.大力开展“走出去，请进来”，争取实现签约项目2个。</t>
  </si>
  <si>
    <t>招商对接活动</t>
  </si>
  <si>
    <t>定期开展</t>
  </si>
  <si>
    <t>成功邀请商协会或企业数量</t>
  </si>
  <si>
    <t>家</t>
  </si>
  <si>
    <t>培养高水平招商引资队伍</t>
  </si>
  <si>
    <t>创新培训</t>
  </si>
  <si>
    <t>001010盘锦辽滨经开区管理委员会商务部-211106000</t>
  </si>
  <si>
    <t>多措并举，促进外贸稳增长；聚焦开放平台载体建设，构建开放新格局；全力促消费，推动商贸流通提质升级。</t>
  </si>
  <si>
    <t>参加经贸活动与投资促进企业人数</t>
  </si>
  <si>
    <t>人</t>
  </si>
  <si>
    <t>经贸活动与投资促进企业满意度</t>
  </si>
  <si>
    <t>001011盘锦辽滨经开区应急管理部-211106000</t>
  </si>
  <si>
    <t xml:space="preserve">目标1： 发挥安全生产委员会办公室组织保障、综合协调、督促落实等作用，确保安全生产各项工作任务落实到位												
目标2：深入推进安全风险分级管控和隐患排查治理双重预防机制建设												
目标3：抓实安全生产防控，依托智慧园区建设强化应急能力保障												
</t>
  </si>
  <si>
    <t>安全生产培训达标率</t>
  </si>
  <si>
    <t>经费保障提升率</t>
  </si>
  <si>
    <t>消防救援队伍整体素质提升</t>
  </si>
  <si>
    <t>提升较高</t>
  </si>
  <si>
    <t>多部门协同联动</t>
  </si>
  <si>
    <t>建立机制</t>
  </si>
  <si>
    <t>001012盘锦辽滨经开区管理委员会审计部-211106000</t>
  </si>
  <si>
    <t>一、对开发区投资的工程结算项目进行审计；二、新区国有企业应收款项情况审查专项审计；三、对2021年本级财政预算执行、决算草案和部门财政收支情况进行审计；</t>
  </si>
  <si>
    <t>政府投资审计审减率</t>
  </si>
  <si>
    <t>2</t>
  </si>
  <si>
    <t>审计人员被投诉率</t>
  </si>
  <si>
    <t>件</t>
  </si>
  <si>
    <t>定期培训</t>
  </si>
  <si>
    <t>内部管理</t>
  </si>
  <si>
    <t>001013盘锦辽滨经开区管理委员会工业和科技部-211106000</t>
  </si>
  <si>
    <t>1、全力保障企业平稳运行，工业经济指标稳增长。
2、着力推动项目建设，抓竣工项目投产达产，抓在建项目竣工投产。
3、推动工业企业转型升级，推进科技企业创新创业。</t>
  </si>
  <si>
    <t>科技政策修订</t>
  </si>
  <si>
    <t>份</t>
  </si>
  <si>
    <t>装备制造业工业增加占比</t>
  </si>
  <si>
    <t>1.1</t>
  </si>
  <si>
    <t>规范管理</t>
  </si>
  <si>
    <t>001014盘锦辽滨经开区石化及精细化工产业园区管理委员会-211106000</t>
  </si>
  <si>
    <t>1、结合国家有关碳中和、碳达峰的最新目标，重新梳理新区重点在谈和拟签约项目，筛除高耗能、高污染的落后项目。
2、集中开展走出去、请进来。在疫情稳定期对长三角、珠三角、京津冀等重点地区开展集中走访。
3、加大队伍建设管理力度，把严的功夫下在平时，加强产业发展、专业知识培训学习力度，定期开展一次交流学习活动，提升招商人员综合素质。</t>
  </si>
  <si>
    <t>积极对接</t>
  </si>
  <si>
    <t>加强培训</t>
  </si>
  <si>
    <t>001015盘锦辽滨经开区物流产业园区管理委员会-211106000</t>
  </si>
  <si>
    <t>积极开展招商工作，完成签约引资项目6个。</t>
  </si>
  <si>
    <t>持续推进</t>
  </si>
  <si>
    <t>6</t>
  </si>
  <si>
    <t>持续培养</t>
  </si>
  <si>
    <t>001016盘锦辽滨经开区装备制造产业园区管理委员会-211106000</t>
  </si>
  <si>
    <t>装备制造产业园区将按照“引进龙头—链式聚集—打造集群”的发展思路，推动龙头企业及其上下游相关企业集聚发展，推动产业链条向价值链高端延伸。在现有基础上重新规划产业方向，捋顺产业链条，将“三园一基地”建设作为未来发展重点。即叉车配套产业园， 矿山智能设备产业园，风电设备产业园，石化装备制造产业基地。</t>
  </si>
  <si>
    <t>接待对象满意度</t>
  </si>
  <si>
    <t>001017盘锦辽滨经开区高新技术产业园区管理委员会-211106000</t>
  </si>
  <si>
    <t>2022年，高新技术产业园区将紧紧围绕经开区“十四五”规划确定的工作目标，严格贯彻落实经开区党工委、管委会各项决决策部署，在分管领导带领下，全力完成好招商引资工作，重点推进存量项目进展，加快重点项目洽谈进度，深入挖掘到位内资，做好新材料科创中心、创业孵化中心等载体运营工作。</t>
  </si>
  <si>
    <t>高新技术企业增加数量</t>
  </si>
  <si>
    <t>3</t>
  </si>
  <si>
    <t>个数</t>
  </si>
  <si>
    <t>完成招商引资金额</t>
  </si>
  <si>
    <t>001018盘锦辽滨经开区旅游与服务业产业园区管委会-211106000</t>
  </si>
  <si>
    <t xml:space="preserve"> 2022年度完成签约项目4个，积极推进展商引资工作，坚持“走出去，请进来”。</t>
  </si>
  <si>
    <t>积极推进</t>
  </si>
  <si>
    <t>4</t>
  </si>
  <si>
    <t>建立绩效激励机制</t>
  </si>
  <si>
    <t>持续完善</t>
  </si>
  <si>
    <t>002002盘锦市辽东湾新区生态环境分局-211106000</t>
  </si>
  <si>
    <t>1.以重点排污单位为重点，做好大气污染防治工作。加强对重点大气污染源的监管、深化工业挥发性有机物治理、重点排污单位按照环评和排污许可要求定期进行废气监测、强化重点时段空气质量区域联防联控和重污染天气应对。
2.以整治水环境突出问题为重点，做好水污染防治工作。加强对园区污水处理厂和企业污水处理设施出水水质的监管、做好的辽东湾新区水环境风险防范工程一期相关工作。
3.以推进北然老厂区修复为重点，做好土壤污染防治工作
4.做好环评审批、排污许可等政务服务工作。完成总量减排相关文件和减排档案整理工作，完成环境管理的其它工作。
5.严格对产废和经营单位现场监管。严查转移联单管控，杜绝危废非法转移违法行为发生。进一步对产废及处置企业的危险废物管理规范化检查工作。
6.进一步开展环境安全隐患排查整治工作，建立长效管理机制。因企施策，对检查过程中发现的环境安全隐患进行有针对性的整治，健全完善涉废环境应急预案。
7.进一步加强宣传，提高企业和法人的环保意识。做到严格执法和宣传服务并举，强化企业环境安全主体责任，把环境保护工作纳入企业长远发展规划中，做到自主、自觉、自律。
8.构建精准管理平台。明年，辽东湾新区生态环境分局将努力探索新途径、新办法，积极推进5G智慧管理平台的构建，实现精准有效管理。
9.严格执法，积极查处环境违法行为。辽东湾新区生态环境分局将切实履行职责，把环境安全隐患排查整治贯穿于日常监管工作中，以零容忍的态度查处每一个环境安全隐患点，做到发现一起，处理一起，不断提高区域环境管理水平，确保一方平安。</t>
  </si>
  <si>
    <t>社会公众投诉次数</t>
  </si>
  <si>
    <t>30</t>
  </si>
  <si>
    <t>精准治污</t>
  </si>
  <si>
    <t>生态环保类案件办结率</t>
  </si>
  <si>
    <t>加强学习</t>
  </si>
  <si>
    <t>002003盘锦市自然资源局辽东湾分局-211106000</t>
  </si>
  <si>
    <t>根据年初新区重点工作安排，围绕目标任务，资金严格按照规范程序申请、管理和使用，部门预算绩效目标任务稳步推进。我局积极统筹推进各项工作任务，全力服务新区经济社会提速发展，各项工作稳步推进，有序开展。预计全年的绩效目标任务都能够按照年初制订的计划和指标全部完成，部门支出绩效和项目支出绩效都能按照年初制订的目标任务完成。</t>
  </si>
  <si>
    <t>信访量下降率</t>
  </si>
  <si>
    <t>提高不动产登记便民利民服务能力</t>
  </si>
  <si>
    <t>持续提高</t>
  </si>
  <si>
    <t>完善内控制度</t>
  </si>
  <si>
    <t>更新完善</t>
  </si>
  <si>
    <t>002004盘锦市城市管理综合行政执法局辽东湾分局-211106000</t>
  </si>
  <si>
    <t>有效提高城市管理水平，提高城市品味，改善城市环境卫生、维护城市市政公用事物。</t>
  </si>
  <si>
    <t>效果显著</t>
  </si>
  <si>
    <t>助推全国文明城市工作</t>
  </si>
  <si>
    <t>40</t>
  </si>
  <si>
    <t>建立内控管理长效机制</t>
  </si>
  <si>
    <t>完善管理</t>
  </si>
  <si>
    <t>002009涉密项目-211106000</t>
  </si>
  <si>
    <t>承担辽东湾新区的维稳、打击、管理、服务工作。主要工作职能包括：维护国家安全，维护区域社会稳定；预防、制止、侦查和惩治各类违法犯罪活动；保护公共财产，保护公民的人身安全、人身自由和合法财产；对户政、危险物品、消防设施、特种行业、集会游行等活动进行管理；监督和指导机关、团体、企事业单位和重点建设工程的治安保卫工作以及群众性组织的治安防范工作；警卫国家规定的特定人员，守卫重要的场所和设施；指导城市综合执法，维护城市社会治安、交通安全。</t>
  </si>
  <si>
    <t>有利于维护社会稳定</t>
  </si>
  <si>
    <t>003001盘锦市辽东湾新区消防救援大队本级-211106000</t>
  </si>
  <si>
    <t>开展火灾防控和灭火抢险救援工作，减少人民群众财产和生命损失，有效防范各类事故发生，确保新区不发生重特大火灾事故。</t>
  </si>
  <si>
    <t>安全责任制落实</t>
  </si>
  <si>
    <t>贯彻落实</t>
  </si>
  <si>
    <t>有效提升</t>
  </si>
  <si>
    <t>受援人员满意度</t>
  </si>
  <si>
    <t>提高频次</t>
  </si>
  <si>
    <t>2022年度部门预算项目（政策）绩效目标表</t>
  </si>
  <si>
    <t>项目(政策)名称</t>
  </si>
  <si>
    <t>主管部门</t>
  </si>
  <si>
    <t>实施单位</t>
  </si>
  <si>
    <t>中共盘锦辽滨经开区工作委员会党群工作部(主导分配)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</si>
  <si>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</si>
  <si>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</si>
  <si>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</si>
  <si>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</si>
  <si>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</si>
  <si>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</si>
  <si>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</si>
  <si>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</si>
  <si>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</si>
  <si>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</si>
  <si>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</si>
  <si>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为新区招聘各类人才。</t>
  </si>
  <si>
    <t>绩效指标</t>
  </si>
  <si>
    <t>产出指标</t>
  </si>
  <si>
    <t>时效指标</t>
  </si>
  <si>
    <t>社会组织评估完成及时率</t>
  </si>
  <si>
    <t>2022年12月</t>
  </si>
  <si>
    <t>数量指标</t>
  </si>
  <si>
    <t>事业单位公开招聘考试完成率</t>
  </si>
  <si>
    <t>质量指标</t>
  </si>
  <si>
    <t>举办招聘会的完成率</t>
  </si>
  <si>
    <t>成本指标</t>
  </si>
  <si>
    <t>招聘成本</t>
  </si>
  <si>
    <t>300000</t>
  </si>
  <si>
    <t>元</t>
  </si>
  <si>
    <t>效益指标</t>
  </si>
  <si>
    <t>可持续影响指标</t>
  </si>
  <si>
    <t>招聘会就业意向增长率</t>
  </si>
  <si>
    <t>社会效益指标</t>
  </si>
  <si>
    <t>参与招聘学生数</t>
  </si>
  <si>
    <t>满意度指标</t>
  </si>
  <si>
    <t>服务对象满意度指标</t>
  </si>
  <si>
    <t>参加招聘会人员满意度</t>
  </si>
  <si>
    <t>本年度对新区进行宣传次数不少于30次，对广告宣传基础设施更换、维护次数不少于3次，沟通协调各级新闻媒体对新区各项工作进行宣传报道。</t>
  </si>
  <si>
    <t>平面宣传报道正确引导舆论导向</t>
  </si>
  <si>
    <t>舆论影响</t>
  </si>
  <si>
    <t>媒体宣传次数增长率</t>
  </si>
  <si>
    <t>社会公众满意度指标</t>
  </si>
  <si>
    <t>地方宣传部门满意度</t>
  </si>
  <si>
    <t>宣传策划类活动完成率</t>
  </si>
  <si>
    <t>组织宣传活动次数</t>
  </si>
  <si>
    <t>宣传成本</t>
  </si>
  <si>
    <t>万元</t>
  </si>
  <si>
    <t>宣传完成时间</t>
  </si>
  <si>
    <t>365</t>
  </si>
  <si>
    <t>天</t>
  </si>
  <si>
    <t>为全面贯彻落实《中共盘锦市委关于落实“四个着力”实现全面转型走向全面发展的实施意见》精神，创新人才集聚举措，建立健全有利于人才发展的政策体系，进一步优化人才成长环境，广泛吸引和集聚各类优秀人才到辽滨经开区就业创业。</t>
  </si>
  <si>
    <t>人才补助资金成本控制率</t>
  </si>
  <si>
    <t>领取人才补助的人次</t>
  </si>
  <si>
    <t>人才补助资金发放率</t>
  </si>
  <si>
    <t>人才补助资金发放及时性</t>
  </si>
  <si>
    <t>60</t>
  </si>
  <si>
    <t>长期建设</t>
  </si>
  <si>
    <t>政策可持续性</t>
  </si>
  <si>
    <t>持续执行</t>
  </si>
  <si>
    <t>受惠人才满意度</t>
  </si>
  <si>
    <t>盘锦辽滨经开区管理委员会经济发展部(主导分配)</t>
  </si>
  <si>
    <t xml:space="preserve">    辽滨经济区作为国家级新型工业化产业示范基地（石油化工产业）在完成碳达峰、碳中和目标任务时，既要抓住项目审批的重要窗口期，又要抓紧调整能源生产消费结构，加快推动技术装备、生产方式等改革创新，构建质量效益更高、对生态环境更加友好的产业体系。</t>
  </si>
  <si>
    <t>项目审计数量</t>
  </si>
  <si>
    <t>可研报告编制数量</t>
  </si>
  <si>
    <t>个（套）</t>
  </si>
  <si>
    <t>能源消费分析咨询服务次数</t>
  </si>
  <si>
    <t>节能审查事中事后监管咨询服务次数</t>
  </si>
  <si>
    <t>行动方案编制数量</t>
  </si>
  <si>
    <t>项目验收报告数量</t>
  </si>
  <si>
    <t>专项节能监察用能单位数量</t>
  </si>
  <si>
    <t>报告验收合格率</t>
  </si>
  <si>
    <t>咨询结果利用率</t>
  </si>
  <si>
    <t>项目完成及时率</t>
  </si>
  <si>
    <t>90</t>
  </si>
  <si>
    <t>资金到位及时率</t>
  </si>
  <si>
    <t>总成本控制数</t>
  </si>
  <si>
    <t>300</t>
  </si>
  <si>
    <t>经济效益指标</t>
  </si>
  <si>
    <t>监察对象在能源方面节约率</t>
  </si>
  <si>
    <t>辅助决策程度</t>
  </si>
  <si>
    <t>生态效益指标</t>
  </si>
  <si>
    <t>固体废弃物综合利用率</t>
  </si>
  <si>
    <t>数据利用率</t>
  </si>
  <si>
    <t>工作人员满意度</t>
  </si>
  <si>
    <t>参与专家的满意度</t>
  </si>
  <si>
    <t>盘锦辽滨经开区管理委员会财政金融部(主导分配)</t>
  </si>
  <si>
    <t>切实提升服务质量和退税进度，获取购房者一致好评的口碑，保障新区营商环境的建设。</t>
  </si>
  <si>
    <t>服务对象满意率</t>
  </si>
  <si>
    <t>政策持续性</t>
  </si>
  <si>
    <t>长期执行</t>
  </si>
  <si>
    <t>资金使用效益覆盖面</t>
  </si>
  <si>
    <t>受益群众人数</t>
  </si>
  <si>
    <t>补贴发放户数</t>
  </si>
  <si>
    <t>户</t>
  </si>
  <si>
    <t>补贴发放执行标准控制</t>
  </si>
  <si>
    <t>按文执行</t>
  </si>
  <si>
    <t>资金拨付及时率</t>
  </si>
  <si>
    <t>资金发放实名制率</t>
  </si>
  <si>
    <t>盘锦辽滨经开区管理委员会基础设施建设部(主导分配)</t>
  </si>
  <si>
    <t>完成年度有效新增分配公租房的签约交付量，公租房服务及管理工作获得租户认可.</t>
  </si>
  <si>
    <t>完成年度有效新增分配公租房的签约交付量，公租房服务及管理工作获得租户认可</t>
  </si>
  <si>
    <t>受惠群众满意度</t>
  </si>
  <si>
    <t>分配入住率</t>
  </si>
  <si>
    <t>补贴政策可持续性</t>
  </si>
  <si>
    <t>年</t>
  </si>
  <si>
    <t>租赁补贴发放目标完成率</t>
  </si>
  <si>
    <t>租赁补贴发放任务成本投入</t>
  </si>
  <si>
    <t>住房保障家庭租赁补贴</t>
  </si>
  <si>
    <t>通过数据库预设风险标准阀值，以“全域感知、数据交汇、智能预警、精准管控”为基础，自动发布预警、匹配预案、应急联动，构建风险管控和应急指挥“一张图”，利用大屏、电脑、手机等实时展现新区各类风险指数和管控态势，实现多部门一体化管理新格局。</t>
  </si>
  <si>
    <t>通过数据库预设风险标准阀值，以“全域感知、数据交汇、智能预警、精准管控”为基础，自动发布预警、匹配预案、应急联动，构建风险管控和应急指挥“一张图”，利用大屏、电脑、手机等实时展现经济区各类风险指数和管控态势，实现多部门一体化管理新格局。</t>
  </si>
  <si>
    <t>监测数据应用率</t>
  </si>
  <si>
    <t>预算成本控制</t>
  </si>
  <si>
    <t>2748.8</t>
  </si>
  <si>
    <t>监测任务完成率</t>
  </si>
  <si>
    <t>信息系统运维验收合格率</t>
  </si>
  <si>
    <t>系统及设备更新完成及时性</t>
  </si>
  <si>
    <t>及时</t>
  </si>
  <si>
    <t>数据使用人员满意度</t>
  </si>
  <si>
    <t>受益群众满意度</t>
  </si>
  <si>
    <t xml:space="preserve"> 2022年经济区新增节能改造路灯998基灯杆6272盏路灯（含电费）</t>
  </si>
  <si>
    <t>提高出行便利性</t>
  </si>
  <si>
    <t>提高便利</t>
  </si>
  <si>
    <t>受益群众增长率</t>
  </si>
  <si>
    <t>新增节能改造路灯数量</t>
  </si>
  <si>
    <t>6272</t>
  </si>
  <si>
    <t>新增节能改造路灯基灯杆数量</t>
  </si>
  <si>
    <t>998</t>
  </si>
  <si>
    <t>改造工程验收合格率</t>
  </si>
  <si>
    <t>605</t>
  </si>
  <si>
    <t>改造工程按期完工率</t>
  </si>
  <si>
    <t>推动生活垃圾分类工作制度化、规范化、常态化，提高全社会和全民的文明素质</t>
  </si>
  <si>
    <t>服务对象人数</t>
  </si>
  <si>
    <t>11833</t>
  </si>
  <si>
    <t>保障及时率</t>
  </si>
  <si>
    <t>213</t>
  </si>
  <si>
    <t>生活垃圾定点存放清运率</t>
  </si>
  <si>
    <t>路面垃圾量减少</t>
  </si>
  <si>
    <t>生态环境是否有效改善</t>
  </si>
  <si>
    <t>得到改善</t>
  </si>
  <si>
    <t>规范占用绿地、树木修剪、砍伐、移植等行为。促进城市绿化事业的发展，保护和改善生态环境，美化生活环境，提高城市园林绿化水平。</t>
  </si>
  <si>
    <t>当地生态环境改善</t>
  </si>
  <si>
    <t>有效改善</t>
  </si>
  <si>
    <t>改善环境面积</t>
  </si>
  <si>
    <t>6900000</t>
  </si>
  <si>
    <t>平方米</t>
  </si>
  <si>
    <t>造林绿化和补植补造面积</t>
  </si>
  <si>
    <t>万亩</t>
  </si>
  <si>
    <t>建成区绿化覆盖率</t>
  </si>
  <si>
    <t>日常养护及时率</t>
  </si>
  <si>
    <t>3600</t>
  </si>
  <si>
    <t>加强新区市政设施的管养、维修和养护管理，确保“道路平整、排水畅通、设施完好”，充分发挥市政设施功能。为市民提供良好的生态生活环境</t>
  </si>
  <si>
    <t>基础设施验收通过率</t>
  </si>
  <si>
    <t>工程完成数</t>
  </si>
  <si>
    <t>维护计划及时执行率</t>
  </si>
  <si>
    <t>设施功能运转无故障率</t>
  </si>
  <si>
    <t>保障公共设施正常运行</t>
  </si>
  <si>
    <t>正常运行</t>
  </si>
  <si>
    <t>盘锦辽滨经开区应急管理部(主导分配)</t>
  </si>
  <si>
    <t>按照中共中央办公厅国务院办公厅印发《关于全面加强危险化学品安全生产工作的意见》、应急管理部关于印发《化工园区安全风险排查治理导则（试行）》等文件要求及相关法律法规，委托机构及相关领域专家开展建设项目安全设施安全条件审查、设计专篇审查及现场勘查验收等工作；委托机构及相关领域专家开展建设项目安全生产合规性审查等工作；开展隐患排查等工作，建立健全风险管控和隐患排查的双重预防机制；压实企业主体责任，对在建企业的安全条件、前置许可、施工现场、安全管理、试生产、安全防护设施等方面进行安全指导服务；实施“专家+执法”检查，对企业落实安全生产法律法规、标准、规范执行情况，对企业涉及安全距离、防火间距、危险化学品使用、危险工艺流程等安全风险情况，是否符合相关国家标准或行业规范；加强事故（含未遂事故）的调查处理，委托安全机构及专家进行事故调查相关技术支持；在应急处突、防汛抗旱、防灾减灾等方面，委托相关机构及专家进行的相关技术服务；在安全、应急、消防、防灾等综合安全监管领域及公共管理领域，委托第三方机构及专家开展的风险评估、现状评价、调查分析、检测检验等相关工作。</t>
  </si>
  <si>
    <t>商贸企业隐患排查率</t>
  </si>
  <si>
    <t>应急救援平均响应及时率</t>
  </si>
  <si>
    <t>应急培训达标率</t>
  </si>
  <si>
    <t>成本控制率</t>
  </si>
  <si>
    <t>安全生产工作人员满意度</t>
  </si>
  <si>
    <t>亿元国内生产总值生产安全事故死亡下降率</t>
  </si>
  <si>
    <t>生产安全事故下降率</t>
  </si>
  <si>
    <t>依据盘灾险普办发〔2021〕4、5、6号文件，委托自然灾害综合风险普查第三方机构开展域并内各行业领域自然灾害综合风险普查工作，委托第三方机构开展新区及化工园区的自然灾害调查、评估、检测、检验、数据、录入等相关费用，形成普查报告；</t>
  </si>
  <si>
    <t>开展全国第一次自然灾害普查，委托自然灾害综合风险普查第三方机构开展域并内各行业领域自然灾害综合风险普查工作，委托第三方机构开展新区及化工园区的自然灾害调查、评估、检测、检验、数据、录入等相关费用，形成普查报告；</t>
  </si>
  <si>
    <t>提高火灾应急处置和扑救能力及水平的作用</t>
  </si>
  <si>
    <t>开展演练</t>
  </si>
  <si>
    <t>提高政府风险监测和综合减灾水平</t>
  </si>
  <si>
    <t>按月开会</t>
  </si>
  <si>
    <t>安全事故有效处理率</t>
  </si>
  <si>
    <t>项目完工进度</t>
  </si>
  <si>
    <t>开展现场指导服务次数</t>
  </si>
  <si>
    <t>盘锦辽滨经开区管理委员会工业和科技部(主导分配)</t>
  </si>
  <si>
    <t>推动经济区存量项目释放产能，落实扶持企业发展优惠政策，打好减税降费、稳贷增信、节能降耗、资金扶持等组合拳，确保存量项目满负荷运行。形成新的经济增长点。推动工业经济提质增量，做好三篇大文章，加快推进5G+工业互联网试点示范园区建设，全面推动规模以上企业数字化转型。</t>
  </si>
  <si>
    <t>评估报告数量</t>
  </si>
  <si>
    <t>“5G+工业互联网”示范工厂建设数</t>
  </si>
  <si>
    <t>工业互联网创新发展项目补助标准合格率</t>
  </si>
  <si>
    <t>申报工业互联网创新发展补助项目实施周期</t>
  </si>
  <si>
    <t>符合条件</t>
  </si>
  <si>
    <t>工业互联网平台服务供给能力</t>
  </si>
  <si>
    <t>良好服务</t>
  </si>
  <si>
    <t>报告采纳率</t>
  </si>
  <si>
    <t>市直派驻新区单位</t>
  </si>
  <si>
    <t>盘锦市辽东湾新区生态环境分局(主导分配)</t>
  </si>
  <si>
    <t>以实施大气污染治理和改善空气质量为核心，以环境质量“只能更好、不能更换”为红线，以调整产业结构、优化能源结构、综合治理工业大气污染。</t>
  </si>
  <si>
    <t>运算
符号</t>
  </si>
  <si>
    <t>度量
单位</t>
  </si>
  <si>
    <t>编制监测成果报告数量</t>
  </si>
  <si>
    <t>空气质量优良天数比率</t>
  </si>
  <si>
    <t>处置环境污染问题的及时率</t>
  </si>
  <si>
    <t>对空气质量的改善</t>
  </si>
  <si>
    <t>生态环境持续恢复情况</t>
  </si>
  <si>
    <t>稳步提升</t>
  </si>
  <si>
    <t>以改善水环境质量为核心，以重点流域、重点海域、重点断面为重点，伊水污染防治重点项目未抓手，精准化指导，精细化管理，过程化调控，统筹推进经济区水污染防治、水资源管理和水生态保护。</t>
  </si>
  <si>
    <t>水资源监测工作合规率</t>
  </si>
  <si>
    <t>水质检测及时率</t>
  </si>
  <si>
    <t>河流水质改善成本投入</t>
  </si>
  <si>
    <t>改善水质量</t>
  </si>
  <si>
    <t>明显改善</t>
  </si>
  <si>
    <t>水资源利用率提升</t>
  </si>
  <si>
    <t>居民满意度</t>
  </si>
  <si>
    <t>以解决土壤问题为导向，联合科研单位、农资企业等，展开恶化土壤的修复治理行动，健全经济区土壤环境监测体系，完善土壤环境质量国控点位设置，基本形成土壤环境监测能力。</t>
  </si>
  <si>
    <t>辽东湾新区现全面开展土壤基本情况调建设土壤环境质量监测网络，设置监测点位，增加特征污染物监测项目，，实现土壤环境质量监测点位全覆盖。</t>
  </si>
  <si>
    <t>土壤污染状况调查成果报告及图册</t>
  </si>
  <si>
    <t>土壤污染状况调查目标任务完成率</t>
  </si>
  <si>
    <t>确定土壤污染重点行业、重点区域、重点污染物</t>
  </si>
  <si>
    <t>有效确定</t>
  </si>
  <si>
    <t>调查报告及时率</t>
  </si>
  <si>
    <t>区域水、空气、土壤等生态环境改善</t>
  </si>
  <si>
    <t>稳步改善</t>
  </si>
  <si>
    <t>水土保持率</t>
  </si>
  <si>
    <t>人民群众满意度</t>
  </si>
  <si>
    <t>湾长制工作机制健全完善，管理保障能力显著提升，海湾生态环境明显好转，谁知优良比列稳步提高，海湾经济社会功能与自然生态系统桁架协调，实现水清、岸绿、滩净、湾美、物丰的蓝色海湾治理目标。</t>
  </si>
  <si>
    <t>排污口监测次数</t>
  </si>
  <si>
    <t>排污口监测覆盖率</t>
  </si>
  <si>
    <t>安全环保长效机制</t>
  </si>
  <si>
    <t>持续发展</t>
  </si>
  <si>
    <t>区域水质改善</t>
  </si>
  <si>
    <t>环境监测的目的是掌握环境质量状况和污染物来源，评价控制措施的效果，判断环境标准式样的情况和改善环境取得进展。</t>
  </si>
  <si>
    <t>监测数据更新及时率</t>
  </si>
  <si>
    <t>定期更新监测数据</t>
  </si>
  <si>
    <t>次数</t>
  </si>
  <si>
    <t>盘锦市自然资源局辽东湾分局(主导分配)</t>
  </si>
  <si>
    <t>目标1：为贯彻落实辽宁沿海经济带开发开放的要求，推进辽宁在更高的平台上参与东北亚和环渤海地区合作发展，实现盘锦市生产力布局向沿海推进的战略需求，促进盘锦经济结构调整、产业机构优化升级，促进盘锦辽东湾新区起步区（重点建设区）港口、港区、港城协调发展，建设成为更具实力、活力和竞争力的国家级开发区。目标2：将盘锦辽东湾新区起步区（重点建设区）建设成为“辽中南地区新型工业化基地”、辽宁省转变经济发展方式先行区、辽宁增创对外开放新优势拓展区、国家级生态型工业园区和循环经济示范区。</t>
  </si>
  <si>
    <t>专项规划编制成本控制率</t>
  </si>
  <si>
    <t>规划编制完成及时率</t>
  </si>
  <si>
    <t>规划编制成果数量</t>
  </si>
  <si>
    <t>套</t>
  </si>
  <si>
    <t>资金使用合规率</t>
  </si>
  <si>
    <t>标准规范编制合规性达标率</t>
  </si>
  <si>
    <t>前期设计使用年限</t>
  </si>
  <si>
    <t>盘锦市城市管理综合行政执法局辽东湾分局(主导分配)</t>
  </si>
  <si>
    <t>1.有效遏制违法建设的形成，同时起到宣传震慑作用，大大降低新增违法建设行为发生率。2.查处新增违建，对新增违建进行处理。</t>
  </si>
  <si>
    <t>新区新增违法建设拆除率</t>
  </si>
  <si>
    <t>拆违及时性</t>
  </si>
  <si>
    <t>检查频次</t>
  </si>
  <si>
    <t>&gt;</t>
  </si>
  <si>
    <t>200</t>
  </si>
  <si>
    <t>项目实施可持续性</t>
  </si>
  <si>
    <t>持续实施</t>
  </si>
  <si>
    <t>安全隐患消除率</t>
  </si>
  <si>
    <t>海防打击走私专项</t>
  </si>
  <si>
    <t>盘锦市公安局辽东湾新区分局(主导分配)</t>
  </si>
  <si>
    <t>船只和房屋租赁，辽东湾海岸线巡逻及侦查破案费等。</t>
  </si>
  <si>
    <t>有组织犯罪案件下降率</t>
  </si>
  <si>
    <t>海岸稳定性</t>
  </si>
  <si>
    <t>持续稳定</t>
  </si>
  <si>
    <t>出动执法人员</t>
  </si>
  <si>
    <t>人次</t>
  </si>
  <si>
    <t>打击犯罪团伙数</t>
  </si>
  <si>
    <t>囚犯打架斗殴下降率</t>
  </si>
  <si>
    <t>日常巡查维修及时率</t>
  </si>
  <si>
    <t>资产情况表</t>
  </si>
  <si>
    <t>项　　目</t>
  </si>
  <si>
    <t>价值</t>
  </si>
  <si>
    <t>资产总额</t>
  </si>
  <si>
    <t xml:space="preserve">  （一）流动资产</t>
  </si>
  <si>
    <t xml:space="preserve">  （二）固定资产</t>
  </si>
  <si>
    <t xml:space="preserve">        1.房屋</t>
  </si>
  <si>
    <t xml:space="preserve">        2.车辆</t>
  </si>
  <si>
    <t xml:space="preserve">        3.其他资产</t>
  </si>
  <si>
    <t xml:space="preserve">  （三）在建工程</t>
  </si>
  <si>
    <t>2022年政府采购预算支出情况表</t>
  </si>
  <si>
    <t>采购项目</t>
  </si>
  <si>
    <t>采购金额</t>
  </si>
  <si>
    <t>备注</t>
  </si>
  <si>
    <t>办公设备类</t>
  </si>
  <si>
    <t>专用设备类</t>
  </si>
  <si>
    <t>专用材料类</t>
  </si>
  <si>
    <t>信息网络及软件购置</t>
  </si>
  <si>
    <t>被装购置</t>
  </si>
  <si>
    <t>购买服务类</t>
  </si>
  <si>
    <t>委托业务类</t>
  </si>
  <si>
    <t>维修(护)类</t>
  </si>
  <si>
    <t>伙食补助</t>
  </si>
  <si>
    <t>印刷类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</si>
</sst>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yyyy\-mm\-dd"/>
    <numFmt numFmtId="179" formatCode="yyyy/mm/dd"/>
    <numFmt numFmtId="180" formatCode="0.0"/>
  </numFmts>
  <fonts count="49">
    <font>
      <sz val="11"/>
      <color indexed="8"/>
      <name val="宋体"/>
      <charset val="1"/>
      <scheme val="minor"/>
    </font>
    <font>
      <sz val="12"/>
      <name val="宋体"/>
      <charset val="134"/>
    </font>
    <font>
      <b/>
      <sz val="20"/>
      <color theme="1"/>
      <name val="宋体"/>
      <charset val="134"/>
      <scheme val="minor"/>
    </font>
    <font>
      <sz val="11"/>
      <color theme="1"/>
      <name val="宋体"/>
      <charset val="134"/>
      <scheme val="minor"/>
    </font>
    <font>
      <b/>
      <sz val="11"/>
      <color theme="1"/>
      <name val="宋体"/>
      <charset val="134"/>
      <scheme val="minor"/>
    </font>
    <font>
      <sz val="11"/>
      <color indexed="8"/>
      <name val="宋体"/>
      <charset val="134"/>
    </font>
    <font>
      <b/>
      <sz val="22"/>
      <color indexed="8"/>
      <name val="宋体"/>
      <charset val="134"/>
    </font>
    <font>
      <sz val="12"/>
      <color indexed="8"/>
      <name val="宋体"/>
      <charset val="134"/>
    </font>
    <font>
      <b/>
      <sz val="22"/>
      <name val="宋体"/>
      <charset val="134"/>
    </font>
    <font>
      <sz val="10"/>
      <name val="宋体"/>
      <charset val="134"/>
    </font>
    <font>
      <sz val="10"/>
      <name val="SimSun"/>
      <charset val="134"/>
    </font>
    <font>
      <sz val="9"/>
      <name val="SimSun"/>
      <charset val="134"/>
    </font>
    <font>
      <b/>
      <sz val="10"/>
      <name val="宋体"/>
      <charset val="134"/>
    </font>
    <font>
      <b/>
      <sz val="15"/>
      <name val="SimSun"/>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sz val="9"/>
      <name val="宋体"/>
      <charset val="134"/>
    </font>
    <font>
      <b/>
      <sz val="9"/>
      <name val="SimSun"/>
      <charset val="134"/>
    </font>
    <font>
      <sz val="19"/>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 fillId="3"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4" borderId="15" applyNumberFormat="0" applyAlignment="0" applyProtection="0">
      <alignment vertical="center"/>
    </xf>
    <xf numFmtId="0" fontId="39" fillId="5" borderId="16" applyNumberFormat="0" applyAlignment="0" applyProtection="0">
      <alignment vertical="center"/>
    </xf>
    <xf numFmtId="0" fontId="40" fillId="5" borderId="15" applyNumberFormat="0" applyAlignment="0" applyProtection="0">
      <alignment vertical="center"/>
    </xf>
    <xf numFmtId="0" fontId="41" fillId="6"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13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6" fillId="0" borderId="0" xfId="0" applyFont="1" applyFill="1" applyAlignment="1">
      <alignment horizontal="center"/>
    </xf>
    <xf numFmtId="0" fontId="7" fillId="0" borderId="0" xfId="0" applyFont="1" applyFill="1" applyAlignment="1"/>
    <xf numFmtId="0" fontId="7" fillId="0" borderId="0" xfId="0" applyFont="1" applyFill="1" applyAlignment="1">
      <alignment horizontal="right"/>
    </xf>
    <xf numFmtId="0" fontId="5" fillId="0" borderId="2"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5" fillId="0" borderId="3" xfId="0" applyFont="1" applyFill="1" applyBorder="1" applyAlignment="1">
      <alignment horizontal="left" vertical="center" shrinkToFit="1"/>
    </xf>
    <xf numFmtId="4" fontId="5" fillId="0" borderId="4" xfId="0" applyNumberFormat="1" applyFont="1" applyFill="1" applyBorder="1" applyAlignment="1">
      <alignment horizontal="right" vertical="center" shrinkToFit="1"/>
    </xf>
    <xf numFmtId="177" fontId="1" fillId="0" borderId="0" xfId="0" applyNumberFormat="1" applyFont="1" applyFill="1" applyAlignment="1">
      <alignment vertical="center"/>
    </xf>
    <xf numFmtId="0" fontId="7" fillId="0" borderId="0" xfId="0" applyFont="1" applyFill="1" applyAlignment="1">
      <alignment horizontal="center"/>
    </xf>
    <xf numFmtId="0" fontId="0" fillId="0" borderId="0" xfId="0" applyFont="1" applyFill="1" applyAlignment="1">
      <alignment vertical="center"/>
    </xf>
    <xf numFmtId="0" fontId="8" fillId="2" borderId="0" xfId="0" applyFont="1" applyFill="1" applyBorder="1" applyAlignment="1">
      <alignment horizontal="center" vertical="center"/>
    </xf>
    <xf numFmtId="0" fontId="9" fillId="2" borderId="5" xfId="0" applyFont="1" applyFill="1" applyBorder="1" applyAlignment="1">
      <alignment horizontal="left" vertical="center"/>
    </xf>
    <xf numFmtId="0" fontId="10" fillId="2" borderId="5" xfId="0" applyFont="1" applyFill="1" applyBorder="1" applyAlignment="1">
      <alignment horizontal="right"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left" vertical="center"/>
    </xf>
    <xf numFmtId="0" fontId="9"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4" fontId="9" fillId="2" borderId="6" xfId="0" applyNumberFormat="1" applyFont="1" applyFill="1" applyBorder="1" applyAlignment="1">
      <alignment horizontal="right" vertical="center" wrapText="1"/>
    </xf>
    <xf numFmtId="178" fontId="9" fillId="2" borderId="6" xfId="0" applyNumberFormat="1" applyFont="1" applyFill="1" applyBorder="1" applyAlignment="1">
      <alignment horizontal="center" vertical="center"/>
    </xf>
    <xf numFmtId="0" fontId="11" fillId="0" borderId="0" xfId="0" applyFont="1" applyBorder="1" applyAlignment="1">
      <alignment vertical="center" wrapText="1"/>
    </xf>
    <xf numFmtId="179" fontId="9" fillId="2" borderId="6" xfId="0" applyNumberFormat="1"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6" xfId="0" applyFont="1" applyFill="1" applyBorder="1" applyAlignment="1">
      <alignment horizontal="center" vertical="center" wrapText="1"/>
    </xf>
    <xf numFmtId="0" fontId="11" fillId="0" borderId="0" xfId="0" applyFont="1" applyFill="1" applyBorder="1" applyAlignment="1">
      <alignment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13" fillId="0" borderId="0" xfId="0" applyFont="1" applyBorder="1" applyAlignment="1">
      <alignment horizontal="center" vertical="center" wrapText="1"/>
    </xf>
    <xf numFmtId="0" fontId="12" fillId="2" borderId="7" xfId="0" applyFont="1" applyFill="1" applyBorder="1" applyAlignment="1">
      <alignment horizontal="center" vertical="center"/>
    </xf>
    <xf numFmtId="4" fontId="10" fillId="0" borderId="6" xfId="0" applyNumberFormat="1" applyFont="1" applyBorder="1" applyAlignment="1">
      <alignment horizontal="right" vertical="center" wrapText="1"/>
    </xf>
    <xf numFmtId="0" fontId="12" fillId="2" borderId="7" xfId="0" applyFont="1" applyFill="1" applyBorder="1" applyAlignment="1">
      <alignment horizontal="center" vertical="center" wrapText="1"/>
    </xf>
    <xf numFmtId="4" fontId="9" fillId="2" borderId="6" xfId="0" applyNumberFormat="1" applyFont="1" applyFill="1" applyBorder="1" applyAlignment="1">
      <alignment horizontal="right" vertical="center"/>
    </xf>
    <xf numFmtId="49" fontId="12" fillId="2" borderId="6" xfId="0" applyNumberFormat="1" applyFont="1" applyFill="1" applyBorder="1" applyAlignment="1">
      <alignment horizontal="center" vertical="center"/>
    </xf>
    <xf numFmtId="0" fontId="11" fillId="0" borderId="6" xfId="0" applyFont="1" applyBorder="1" applyAlignment="1">
      <alignment horizontal="center" vertical="center" wrapText="1"/>
    </xf>
    <xf numFmtId="4" fontId="10" fillId="0" borderId="6" xfId="0" applyNumberFormat="1" applyFont="1" applyFill="1" applyBorder="1" applyAlignment="1">
      <alignment horizontal="right" vertical="center" wrapText="1"/>
    </xf>
    <xf numFmtId="0" fontId="11" fillId="0" borderId="6" xfId="0" applyFont="1" applyFill="1" applyBorder="1" applyAlignment="1">
      <alignment horizontal="center" vertical="center" wrapText="1"/>
    </xf>
    <xf numFmtId="0" fontId="14" fillId="0" borderId="0" xfId="0" applyFont="1" applyBorder="1" applyAlignment="1">
      <alignment horizontal="center" vertical="center"/>
    </xf>
    <xf numFmtId="0" fontId="11" fillId="0" borderId="0" xfId="0" applyFont="1" applyBorder="1" applyAlignment="1">
      <alignment horizontal="center"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6" fillId="0" borderId="9" xfId="0" applyFont="1" applyBorder="1" applyAlignment="1">
      <alignment horizontal="center" vertical="center"/>
    </xf>
    <xf numFmtId="4" fontId="15" fillId="2" borderId="6" xfId="0" applyNumberFormat="1" applyFont="1" applyFill="1" applyBorder="1" applyAlignment="1">
      <alignment horizontal="right" vertical="center" wrapText="1"/>
    </xf>
    <xf numFmtId="49" fontId="15" fillId="2" borderId="6" xfId="0" applyNumberFormat="1" applyFont="1" applyFill="1" applyBorder="1" applyAlignment="1">
      <alignment vertical="center" wrapText="1"/>
    </xf>
    <xf numFmtId="0" fontId="11" fillId="0" borderId="6" xfId="0" applyFont="1" applyBorder="1" applyAlignment="1">
      <alignment vertical="center" wrapText="1"/>
    </xf>
    <xf numFmtId="0" fontId="15" fillId="2" borderId="6" xfId="0" applyFont="1" applyFill="1" applyBorder="1" applyAlignment="1">
      <alignment horizontal="left" vertical="center" wrapText="1"/>
    </xf>
    <xf numFmtId="49" fontId="15" fillId="2" borderId="6" xfId="0" applyNumberFormat="1" applyFont="1" applyFill="1" applyBorder="1" applyAlignment="1">
      <alignment horizontal="center" vertical="center" wrapText="1"/>
    </xf>
    <xf numFmtId="0" fontId="17" fillId="0" borderId="0" xfId="0" applyFont="1" applyBorder="1">
      <alignment vertical="center"/>
    </xf>
    <xf numFmtId="0" fontId="9" fillId="0" borderId="0" xfId="0" applyFont="1" applyBorder="1" applyAlignment="1">
      <alignment horizontal="right" vertical="center"/>
    </xf>
    <xf numFmtId="0" fontId="11" fillId="0" borderId="6" xfId="0" applyFont="1" applyFill="1" applyBorder="1" applyAlignment="1">
      <alignment vertical="center" wrapText="1"/>
    </xf>
    <xf numFmtId="0" fontId="18" fillId="0" borderId="0" xfId="0" applyFont="1" applyBorder="1" applyAlignment="1">
      <alignment horizontal="center" vertical="center"/>
    </xf>
    <xf numFmtId="0" fontId="15" fillId="0" borderId="0" xfId="0" applyFont="1" applyBorder="1" applyAlignment="1">
      <alignment horizontal="right"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9" fillId="0" borderId="6" xfId="0" applyFont="1" applyBorder="1" applyAlignment="1">
      <alignment horizontal="center" vertical="center"/>
    </xf>
    <xf numFmtId="0" fontId="19" fillId="0" borderId="6" xfId="0" applyFont="1" applyBorder="1" applyAlignment="1">
      <alignment horizontal="left" vertical="center"/>
    </xf>
    <xf numFmtId="4" fontId="15" fillId="0" borderId="6" xfId="0" applyNumberFormat="1" applyFont="1" applyBorder="1" applyAlignment="1">
      <alignment horizontal="center" vertical="center"/>
    </xf>
    <xf numFmtId="0" fontId="15" fillId="0" borderId="6" xfId="0" applyFont="1" applyBorder="1" applyAlignment="1">
      <alignment horizontal="left" vertical="center"/>
    </xf>
    <xf numFmtId="0" fontId="15" fillId="0" borderId="0" xfId="0" applyFont="1" applyBorder="1">
      <alignment vertical="center"/>
    </xf>
    <xf numFmtId="0" fontId="20" fillId="0" borderId="0" xfId="0" applyFont="1" applyBorder="1" applyAlignment="1">
      <alignment horizontal="right" vertical="center"/>
    </xf>
    <xf numFmtId="0" fontId="9" fillId="0" borderId="5" xfId="0" applyFont="1" applyBorder="1">
      <alignment vertical="center"/>
    </xf>
    <xf numFmtId="4" fontId="15" fillId="0" borderId="6" xfId="0" applyNumberFormat="1" applyFont="1" applyBorder="1" applyAlignment="1">
      <alignment horizontal="right" vertical="center"/>
    </xf>
    <xf numFmtId="0" fontId="9" fillId="0" borderId="0" xfId="0" applyFont="1" applyBorder="1">
      <alignment vertical="center"/>
    </xf>
    <xf numFmtId="49" fontId="16" fillId="0" borderId="6" xfId="0" applyNumberFormat="1" applyFont="1" applyBorder="1" applyAlignment="1">
      <alignment horizontal="center" vertical="center"/>
    </xf>
    <xf numFmtId="0" fontId="11" fillId="0" borderId="6" xfId="0" applyFont="1" applyBorder="1" applyAlignment="1">
      <alignment horizontal="left" vertical="center" wrapText="1"/>
    </xf>
    <xf numFmtId="4" fontId="11" fillId="0" borderId="6" xfId="0" applyNumberFormat="1" applyFont="1" applyBorder="1" applyAlignment="1">
      <alignment vertical="center" wrapText="1"/>
    </xf>
    <xf numFmtId="0" fontId="18"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6"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9" fillId="0" borderId="6" xfId="0" applyFont="1" applyFill="1" applyBorder="1" applyAlignment="1">
      <alignment horizontal="center" vertical="center"/>
    </xf>
    <xf numFmtId="4" fontId="21" fillId="0" borderId="6" xfId="0" applyNumberFormat="1" applyFont="1" applyFill="1" applyBorder="1" applyAlignment="1">
      <alignment vertical="center" wrapText="1"/>
    </xf>
    <xf numFmtId="0" fontId="11" fillId="0" borderId="6" xfId="0" applyFont="1" applyFill="1" applyBorder="1" applyAlignment="1">
      <alignment horizontal="left" vertical="center" wrapText="1"/>
    </xf>
    <xf numFmtId="4" fontId="11" fillId="0" borderId="6" xfId="0" applyNumberFormat="1" applyFont="1" applyFill="1" applyBorder="1" applyAlignment="1">
      <alignment vertical="center" wrapText="1"/>
    </xf>
    <xf numFmtId="0" fontId="22" fillId="0" borderId="0" xfId="0" applyFont="1" applyBorder="1" applyAlignment="1">
      <alignment vertical="center" wrapText="1"/>
    </xf>
    <xf numFmtId="0" fontId="20" fillId="0" borderId="0" xfId="0" applyFont="1" applyBorder="1" applyAlignment="1"/>
    <xf numFmtId="0" fontId="9" fillId="0" borderId="5" xfId="0" applyFont="1" applyBorder="1" applyAlignment="1"/>
    <xf numFmtId="4" fontId="15" fillId="0" borderId="7" xfId="0" applyNumberFormat="1" applyFont="1" applyBorder="1" applyAlignment="1">
      <alignment horizontal="center" vertical="center"/>
    </xf>
    <xf numFmtId="4" fontId="15" fillId="0" borderId="6" xfId="0" applyNumberFormat="1" applyFont="1" applyBorder="1" applyAlignment="1">
      <alignment horizontal="left" vertical="center"/>
    </xf>
    <xf numFmtId="4" fontId="15" fillId="2" borderId="7" xfId="0" applyNumberFormat="1" applyFont="1" applyFill="1" applyBorder="1" applyAlignment="1">
      <alignment horizontal="right" vertical="center"/>
    </xf>
    <xf numFmtId="4" fontId="15" fillId="0" borderId="10" xfId="0" applyNumberFormat="1" applyFont="1" applyBorder="1" applyAlignment="1">
      <alignment horizontal="left" vertical="center"/>
    </xf>
    <xf numFmtId="2" fontId="15" fillId="0" borderId="0" xfId="0" applyNumberFormat="1" applyFont="1" applyBorder="1">
      <alignment vertical="center"/>
    </xf>
    <xf numFmtId="4" fontId="15" fillId="2" borderId="6" xfId="0" applyNumberFormat="1" applyFont="1" applyFill="1" applyBorder="1" applyAlignment="1">
      <alignment horizontal="right" vertical="center"/>
    </xf>
    <xf numFmtId="4" fontId="15" fillId="2" borderId="8" xfId="0" applyNumberFormat="1" applyFont="1" applyFill="1" applyBorder="1" applyAlignment="1">
      <alignment horizontal="right" vertical="center"/>
    </xf>
    <xf numFmtId="4" fontId="15" fillId="0" borderId="11" xfId="0" applyNumberFormat="1" applyFont="1" applyBorder="1" applyAlignment="1">
      <alignment horizontal="left" vertical="center"/>
    </xf>
    <xf numFmtId="4" fontId="15" fillId="2" borderId="9" xfId="0" applyNumberFormat="1" applyFont="1" applyFill="1" applyBorder="1" applyAlignment="1">
      <alignment horizontal="right" vertical="center"/>
    </xf>
    <xf numFmtId="4" fontId="1" fillId="2" borderId="6" xfId="0" applyNumberFormat="1" applyFont="1" applyFill="1" applyBorder="1" applyAlignment="1">
      <alignment horizontal="right" vertical="center"/>
    </xf>
    <xf numFmtId="4" fontId="1" fillId="2" borderId="6" xfId="0" applyNumberFormat="1" applyFont="1" applyFill="1" applyBorder="1" applyAlignment="1">
      <alignment horizontal="right" vertical="center" wrapText="1"/>
    </xf>
    <xf numFmtId="4" fontId="15" fillId="0" borderId="6" xfId="0" applyNumberFormat="1" applyFont="1" applyBorder="1">
      <alignment vertical="center"/>
    </xf>
    <xf numFmtId="0" fontId="15" fillId="0" borderId="7" xfId="0" applyNumberFormat="1" applyFont="1" applyBorder="1" applyAlignment="1">
      <alignment horizontal="right" vertical="center"/>
    </xf>
    <xf numFmtId="0" fontId="15" fillId="0" borderId="6" xfId="0" applyNumberFormat="1" applyFont="1" applyBorder="1" applyAlignment="1">
      <alignment horizontal="right" vertical="center"/>
    </xf>
    <xf numFmtId="4" fontId="15" fillId="0" borderId="6" xfId="0" applyNumberFormat="1" applyFont="1" applyBorder="1" applyAlignment="1"/>
    <xf numFmtId="2" fontId="15" fillId="0" borderId="6" xfId="0" applyNumberFormat="1" applyFont="1" applyBorder="1" applyAlignment="1">
      <alignment horizontal="center" vertical="center"/>
    </xf>
    <xf numFmtId="0" fontId="20" fillId="0" borderId="0" xfId="0" applyFont="1" applyBorder="1">
      <alignment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2" fontId="9" fillId="2" borderId="0" xfId="0" applyNumberFormat="1" applyFont="1" applyFill="1" applyBorder="1" applyAlignment="1">
      <alignment horizontal="left" vertical="center"/>
    </xf>
    <xf numFmtId="2" fontId="9" fillId="2" borderId="0" xfId="0" applyNumberFormat="1" applyFont="1" applyFill="1" applyBorder="1" applyAlignment="1">
      <alignment horizontal="center" vertical="center"/>
    </xf>
    <xf numFmtId="49" fontId="9" fillId="2" borderId="0" xfId="0" applyNumberFormat="1" applyFont="1" applyFill="1" applyBorder="1" applyAlignment="1">
      <alignment horizontal="left" vertical="center" wrapText="1"/>
    </xf>
    <xf numFmtId="180" fontId="9" fillId="2" borderId="0" xfId="0" applyNumberFormat="1" applyFont="1" applyFill="1" applyBorder="1" applyAlignment="1">
      <alignment horizontal="center" vertical="center" wrapText="1"/>
    </xf>
    <xf numFmtId="180" fontId="9" fillId="2"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49" fontId="9" fillId="2" borderId="6" xfId="0" applyNumberFormat="1" applyFont="1" applyFill="1" applyBorder="1" applyAlignment="1">
      <alignment horizontal="center" vertical="center" wrapText="1"/>
    </xf>
    <xf numFmtId="180"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left" vertical="center" wrapText="1"/>
    </xf>
    <xf numFmtId="0" fontId="20" fillId="2" borderId="0" xfId="0" applyFont="1" applyFill="1" applyBorder="1" applyAlignment="1">
      <alignment vertical="top"/>
    </xf>
    <xf numFmtId="0" fontId="20" fillId="2" borderId="0" xfId="0" applyFont="1" applyFill="1" applyBorder="1" applyAlignment="1">
      <alignment vertical="center" wrapText="1"/>
    </xf>
    <xf numFmtId="0" fontId="9" fillId="2" borderId="0" xfId="0" applyFont="1" applyFill="1" applyBorder="1" applyAlignment="1">
      <alignment vertical="top"/>
    </xf>
    <xf numFmtId="0" fontId="9" fillId="2" borderId="0" xfId="0" applyFont="1" applyFill="1" applyBorder="1" applyAlignment="1">
      <alignment vertical="center" wrapText="1"/>
    </xf>
    <xf numFmtId="180" fontId="9" fillId="2" borderId="0" xfId="0" applyNumberFormat="1" applyFont="1" applyFill="1" applyBorder="1" applyAlignment="1">
      <alignment horizontal="right" vertical="center"/>
    </xf>
    <xf numFmtId="0" fontId="1" fillId="0" borderId="0" xfId="0" applyFont="1" applyBorder="1" applyAlignment="1">
      <alignment horizontal="left" vertical="center"/>
    </xf>
    <xf numFmtId="0" fontId="23" fillId="0" borderId="0" xfId="0" applyFont="1" applyBorder="1" applyAlignment="1">
      <alignment horizontal="left" vertical="center"/>
    </xf>
    <xf numFmtId="0" fontId="24" fillId="0" borderId="0" xfId="0" applyFont="1" applyBorder="1" applyAlignment="1">
      <alignment horizontal="center" vertical="center"/>
    </xf>
    <xf numFmtId="0" fontId="25" fillId="0" borderId="0" xfId="0" applyFont="1" applyBorder="1">
      <alignment vertical="center"/>
    </xf>
    <xf numFmtId="0" fontId="26" fillId="0" borderId="0" xfId="0" applyFont="1" applyBorder="1" applyAlignment="1">
      <alignment horizontal="right" vertical="center"/>
    </xf>
    <xf numFmtId="49" fontId="25" fillId="0" borderId="0" xfId="0" applyNumberFormat="1" applyFont="1" applyBorder="1" applyAlignment="1">
      <alignment horizontal="lef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lignment vertical="center"/>
    </xf>
    <xf numFmtId="0" fontId="29"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workbookViewId="0">
      <selection activeCell="D14" sqref="D14"/>
    </sheetView>
  </sheetViews>
  <sheetFormatPr defaultColWidth="10" defaultRowHeight="13.5" outlineLevelCol="7"/>
  <cols>
    <col min="1" max="1" width="11.9416666666667" customWidth="1"/>
    <col min="2" max="2" width="34.1916666666667" customWidth="1"/>
    <col min="3" max="3" width="10.45" customWidth="1"/>
    <col min="4" max="4" width="71.0166666666667" customWidth="1"/>
    <col min="5" max="6" width="10.175" customWidth="1"/>
    <col min="7" max="7" width="12.75" customWidth="1"/>
    <col min="8" max="8" width="10.175" customWidth="1"/>
    <col min="9" max="9" width="9.76666666666667" customWidth="1"/>
  </cols>
  <sheetData>
    <row r="1" ht="21.4" customHeight="1" spans="1:8">
      <c r="A1" s="29"/>
      <c r="B1" s="29"/>
      <c r="C1" s="121"/>
      <c r="D1" s="121"/>
      <c r="E1" s="121"/>
      <c r="F1" s="121"/>
      <c r="G1" s="122"/>
      <c r="H1" s="121"/>
    </row>
    <row r="2" ht="16.25" customHeight="1" spans="1:8">
      <c r="A2" s="121"/>
      <c r="B2" s="121"/>
      <c r="C2" s="121"/>
      <c r="D2" s="121"/>
      <c r="E2" s="121"/>
      <c r="F2" s="121"/>
      <c r="G2" s="121"/>
      <c r="H2" s="121"/>
    </row>
    <row r="3" ht="34.3" customHeight="1" spans="1:8">
      <c r="A3" s="121"/>
      <c r="B3" s="121"/>
      <c r="C3" s="121"/>
      <c r="D3" s="121"/>
      <c r="E3" s="121"/>
      <c r="F3" s="121"/>
      <c r="G3" s="121"/>
      <c r="H3" s="121"/>
    </row>
    <row r="4" ht="34.3" customHeight="1" spans="1:8">
      <c r="A4" s="121"/>
      <c r="B4" s="121"/>
      <c r="C4" s="121"/>
      <c r="D4" s="121"/>
      <c r="E4" s="121"/>
      <c r="F4" s="121"/>
      <c r="G4" s="121"/>
      <c r="H4" s="121"/>
    </row>
    <row r="5" ht="40.3" customHeight="1" spans="1:8">
      <c r="A5" s="123"/>
      <c r="B5" s="123"/>
      <c r="C5" s="123"/>
      <c r="D5" s="123"/>
      <c r="E5" s="123"/>
      <c r="F5" s="123"/>
      <c r="G5" s="123"/>
      <c r="H5" s="123"/>
    </row>
    <row r="6" ht="77.2" customHeight="1" spans="1:8">
      <c r="A6" s="123" t="s">
        <v>0</v>
      </c>
      <c r="B6" s="123"/>
      <c r="C6" s="123"/>
      <c r="D6" s="123"/>
      <c r="E6" s="123"/>
      <c r="F6" s="123"/>
      <c r="G6" s="123"/>
      <c r="H6" s="123"/>
    </row>
    <row r="7" ht="42.9" customHeight="1" spans="1:8">
      <c r="A7" s="124"/>
      <c r="B7" s="125" t="s">
        <v>1</v>
      </c>
      <c r="C7" s="125"/>
      <c r="D7" s="126" t="s">
        <v>2</v>
      </c>
      <c r="E7" s="124"/>
      <c r="F7" s="124"/>
      <c r="G7" s="124"/>
      <c r="H7" s="124"/>
    </row>
    <row r="8" ht="42.9" customHeight="1" spans="1:8">
      <c r="A8" s="127"/>
      <c r="B8" s="125" t="s">
        <v>3</v>
      </c>
      <c r="C8" s="125"/>
      <c r="D8" s="128" t="s">
        <v>4</v>
      </c>
      <c r="E8" s="127"/>
      <c r="F8" s="127"/>
      <c r="G8" s="127"/>
      <c r="H8" s="127"/>
    </row>
    <row r="9" ht="16.25" customHeight="1" spans="1:8">
      <c r="A9" s="121"/>
      <c r="B9" s="121"/>
      <c r="C9" s="121"/>
      <c r="D9" s="121"/>
      <c r="E9" s="121"/>
      <c r="F9" s="121"/>
      <c r="G9" s="121"/>
      <c r="H9" s="121"/>
    </row>
    <row r="10" ht="16.25" customHeight="1" spans="1:8">
      <c r="A10" s="121"/>
      <c r="B10" s="121"/>
      <c r="C10" s="121"/>
      <c r="D10" s="121"/>
      <c r="E10" s="121"/>
      <c r="F10" s="121"/>
      <c r="G10" s="121"/>
      <c r="H10" s="121"/>
    </row>
    <row r="11" ht="16.25" customHeight="1" spans="1:8">
      <c r="A11" s="121"/>
      <c r="B11" s="121"/>
      <c r="C11" s="121"/>
      <c r="D11" s="121"/>
      <c r="E11" s="121"/>
      <c r="F11" s="121"/>
      <c r="G11" s="121"/>
      <c r="H11" s="121"/>
    </row>
    <row r="12" ht="16.25" customHeight="1" spans="1:8">
      <c r="A12" s="121"/>
      <c r="B12" s="121"/>
      <c r="C12" s="121"/>
      <c r="D12" s="121"/>
      <c r="E12" s="121"/>
      <c r="F12" s="121"/>
      <c r="G12" s="121"/>
      <c r="H12" s="121"/>
    </row>
    <row r="13" ht="16.25" customHeight="1" spans="1:8">
      <c r="A13" s="121"/>
      <c r="B13" s="121"/>
      <c r="C13" s="121"/>
      <c r="D13" s="121"/>
      <c r="E13" s="121"/>
      <c r="F13" s="121"/>
      <c r="G13" s="121"/>
      <c r="H13" s="121"/>
    </row>
    <row r="14" ht="16.25" customHeight="1" spans="1:8">
      <c r="A14" s="121"/>
      <c r="B14" s="121"/>
      <c r="C14" s="121"/>
      <c r="D14" s="121"/>
      <c r="E14" s="121"/>
      <c r="F14" s="121"/>
      <c r="G14" s="121"/>
      <c r="H14" s="121"/>
    </row>
    <row r="15" ht="16.25" customHeight="1" spans="1:8">
      <c r="A15" s="121"/>
      <c r="B15" s="121"/>
      <c r="C15" s="121"/>
      <c r="D15" s="121"/>
      <c r="E15" s="121"/>
      <c r="F15" s="121"/>
      <c r="G15" s="121"/>
      <c r="H15" s="121"/>
    </row>
    <row r="16" ht="30.85" customHeight="1" spans="1:8">
      <c r="A16" s="129"/>
      <c r="B16" s="129"/>
      <c r="C16" s="129"/>
      <c r="D16" s="129"/>
      <c r="E16" s="129"/>
      <c r="F16" s="129"/>
      <c r="G16" s="129"/>
      <c r="H16" s="129"/>
    </row>
    <row r="17" ht="40.3" customHeight="1" spans="1:8">
      <c r="A17" s="130"/>
      <c r="B17" s="130"/>
      <c r="C17" s="130"/>
      <c r="D17" s="130"/>
      <c r="E17" s="130"/>
      <c r="F17" s="130"/>
      <c r="G17" s="130"/>
      <c r="H17" s="130"/>
    </row>
    <row r="18" ht="41.15" customHeight="1" spans="1:8">
      <c r="A18" s="131"/>
      <c r="B18" s="131"/>
      <c r="C18" s="131"/>
      <c r="D18" s="131"/>
      <c r="E18" s="131"/>
      <c r="F18" s="131"/>
      <c r="G18" s="131"/>
      <c r="H18" s="131"/>
    </row>
    <row r="19" ht="16.25" customHeight="1" spans="1:8">
      <c r="A19" s="121"/>
      <c r="B19" s="121"/>
      <c r="C19" s="121"/>
      <c r="D19" s="121"/>
      <c r="E19" s="121"/>
      <c r="F19" s="121"/>
      <c r="G19" s="121"/>
      <c r="H19" s="121"/>
    </row>
    <row r="20" ht="16.25" customHeight="1" spans="1:8">
      <c r="A20" s="121"/>
      <c r="B20" s="121"/>
      <c r="C20" s="121"/>
      <c r="D20" s="121"/>
      <c r="E20" s="121"/>
      <c r="F20" s="121"/>
      <c r="G20" s="121"/>
      <c r="H20" s="121"/>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8"/>
  <sheetViews>
    <sheetView topLeftCell="A22" workbookViewId="0">
      <selection activeCell="C22" sqref="C22"/>
    </sheetView>
  </sheetViews>
  <sheetFormatPr defaultColWidth="10" defaultRowHeight="13.5"/>
  <cols>
    <col min="1" max="1" width="29.8583333333333" customWidth="1"/>
    <col min="2" max="2" width="15.7416666666667" customWidth="1"/>
    <col min="3" max="3" width="20.625" customWidth="1"/>
    <col min="4" max="4" width="49.875" customWidth="1"/>
    <col min="5" max="6" width="9.05" customWidth="1"/>
    <col min="7" max="14" width="13.5666666666667" customWidth="1"/>
    <col min="15" max="15" width="9.76666666666667" customWidth="1"/>
  </cols>
  <sheetData>
    <row r="1" ht="60.9" customHeight="1" spans="1:14">
      <c r="A1" s="48" t="s">
        <v>388</v>
      </c>
      <c r="B1" s="48"/>
      <c r="C1" s="48"/>
      <c r="D1" s="48"/>
      <c r="E1" s="48"/>
      <c r="F1" s="48"/>
      <c r="G1" s="48"/>
      <c r="H1" s="48"/>
      <c r="I1" s="48"/>
      <c r="J1" s="48"/>
      <c r="K1" s="48"/>
      <c r="L1" s="48"/>
      <c r="M1" s="48"/>
      <c r="N1" s="48"/>
    </row>
    <row r="2" ht="29.15" customHeight="1" spans="1:14">
      <c r="A2" s="29" t="s">
        <v>4</v>
      </c>
      <c r="B2" s="49"/>
      <c r="D2" s="29"/>
      <c r="H2" s="29"/>
      <c r="J2" s="58"/>
      <c r="K2" s="59"/>
      <c r="L2" s="59"/>
      <c r="M2" s="59"/>
      <c r="N2" s="59" t="s">
        <v>6</v>
      </c>
    </row>
    <row r="3" ht="29.15" customHeight="1" spans="1:14">
      <c r="A3" s="50" t="s">
        <v>81</v>
      </c>
      <c r="B3" s="51" t="s">
        <v>389</v>
      </c>
      <c r="C3" s="50" t="s">
        <v>390</v>
      </c>
      <c r="D3" s="50" t="s">
        <v>391</v>
      </c>
      <c r="E3" s="51" t="s">
        <v>392</v>
      </c>
      <c r="F3" s="51" t="s">
        <v>393</v>
      </c>
      <c r="G3" s="50" t="s">
        <v>394</v>
      </c>
      <c r="H3" s="50"/>
      <c r="I3" s="50"/>
      <c r="J3" s="50"/>
      <c r="K3" s="50"/>
      <c r="L3" s="50"/>
      <c r="M3" s="50"/>
      <c r="N3" s="50"/>
    </row>
    <row r="4" ht="76.35" customHeight="1" spans="1:14">
      <c r="A4" s="50"/>
      <c r="B4" s="51"/>
      <c r="C4" s="50"/>
      <c r="D4" s="50"/>
      <c r="E4" s="51"/>
      <c r="F4" s="51"/>
      <c r="G4" s="50" t="s">
        <v>85</v>
      </c>
      <c r="H4" s="51" t="s">
        <v>395</v>
      </c>
      <c r="I4" s="51" t="s">
        <v>396</v>
      </c>
      <c r="J4" s="51" t="s">
        <v>397</v>
      </c>
      <c r="K4" s="51" t="s">
        <v>398</v>
      </c>
      <c r="L4" s="51" t="s">
        <v>399</v>
      </c>
      <c r="M4" s="51" t="s">
        <v>400</v>
      </c>
      <c r="N4" s="51" t="s">
        <v>401</v>
      </c>
    </row>
    <row r="5" ht="33.1" customHeight="1" spans="1:14">
      <c r="A5" s="52" t="s">
        <v>402</v>
      </c>
      <c r="B5" s="52" t="s">
        <v>402</v>
      </c>
      <c r="C5" s="52" t="s">
        <v>402</v>
      </c>
      <c r="D5" s="52" t="s">
        <v>402</v>
      </c>
      <c r="E5" s="52" t="s">
        <v>402</v>
      </c>
      <c r="F5" s="52" t="s">
        <v>402</v>
      </c>
      <c r="G5" s="53">
        <f>H5+J5</f>
        <v>33734.01</v>
      </c>
      <c r="H5" s="53">
        <f>24074.37+3203.59+56.05</f>
        <v>27334.01</v>
      </c>
      <c r="I5" s="53"/>
      <c r="J5" s="53">
        <v>6400</v>
      </c>
      <c r="K5" s="53"/>
      <c r="L5" s="53"/>
      <c r="M5" s="53"/>
      <c r="N5" s="53"/>
    </row>
    <row r="6" ht="33.1" customHeight="1" spans="1:14">
      <c r="A6" s="54" t="s">
        <v>4</v>
      </c>
      <c r="B6" s="52"/>
      <c r="C6" s="52"/>
      <c r="D6" s="52"/>
      <c r="E6" s="52"/>
      <c r="F6" s="52"/>
      <c r="G6" s="53">
        <f>H6+J6</f>
        <v>33734.01</v>
      </c>
      <c r="H6" s="53">
        <f>24074.37+3203.59+56.05</f>
        <v>27334.01</v>
      </c>
      <c r="I6" s="53"/>
      <c r="J6" s="53">
        <v>6400</v>
      </c>
      <c r="K6" s="53"/>
      <c r="L6" s="53"/>
      <c r="M6" s="53"/>
      <c r="N6" s="53"/>
    </row>
    <row r="7" ht="33.1" customHeight="1" spans="1:14">
      <c r="A7" s="54" t="s">
        <v>97</v>
      </c>
      <c r="B7" s="55"/>
      <c r="C7" s="55"/>
      <c r="D7" s="55"/>
      <c r="E7" s="55"/>
      <c r="F7" s="55"/>
      <c r="G7" s="53">
        <v>4906.34</v>
      </c>
      <c r="H7" s="53">
        <v>4906.34</v>
      </c>
      <c r="I7" s="53"/>
      <c r="J7" s="53"/>
      <c r="K7" s="53"/>
      <c r="L7" s="53"/>
      <c r="M7" s="53"/>
      <c r="N7" s="53"/>
    </row>
    <row r="8" ht="71" customHeight="1" spans="1:14">
      <c r="A8" s="54"/>
      <c r="B8" s="56" t="s">
        <v>126</v>
      </c>
      <c r="C8" s="54" t="s">
        <v>403</v>
      </c>
      <c r="D8" s="54" t="s">
        <v>404</v>
      </c>
      <c r="E8" s="57" t="s">
        <v>405</v>
      </c>
      <c r="F8" s="57" t="s">
        <v>405</v>
      </c>
      <c r="G8" s="53">
        <v>4</v>
      </c>
      <c r="H8" s="53">
        <v>4</v>
      </c>
      <c r="I8" s="53"/>
      <c r="J8" s="53"/>
      <c r="K8" s="53"/>
      <c r="L8" s="53"/>
      <c r="M8" s="53"/>
      <c r="N8" s="53"/>
    </row>
    <row r="9" ht="93" customHeight="1" spans="1:14">
      <c r="A9" s="54"/>
      <c r="B9" s="56" t="s">
        <v>126</v>
      </c>
      <c r="C9" s="54" t="s">
        <v>406</v>
      </c>
      <c r="D9" s="54" t="s">
        <v>407</v>
      </c>
      <c r="E9" s="57" t="s">
        <v>405</v>
      </c>
      <c r="F9" s="57" t="s">
        <v>405</v>
      </c>
      <c r="G9" s="53">
        <v>215</v>
      </c>
      <c r="H9" s="53">
        <v>215</v>
      </c>
      <c r="I9" s="53"/>
      <c r="J9" s="53"/>
      <c r="K9" s="53"/>
      <c r="L9" s="53"/>
      <c r="M9" s="53"/>
      <c r="N9" s="53"/>
    </row>
    <row r="10" ht="53" customHeight="1" spans="1:14">
      <c r="A10" s="54"/>
      <c r="B10" s="56" t="s">
        <v>126</v>
      </c>
      <c r="C10" s="54" t="s">
        <v>408</v>
      </c>
      <c r="D10" s="54" t="s">
        <v>409</v>
      </c>
      <c r="E10" s="57" t="s">
        <v>405</v>
      </c>
      <c r="F10" s="57" t="s">
        <v>405</v>
      </c>
      <c r="G10" s="53">
        <v>3.6</v>
      </c>
      <c r="H10" s="53">
        <v>3.6</v>
      </c>
      <c r="I10" s="53"/>
      <c r="J10" s="53"/>
      <c r="K10" s="53"/>
      <c r="L10" s="53"/>
      <c r="M10" s="53"/>
      <c r="N10" s="53"/>
    </row>
    <row r="11" ht="95" customHeight="1" spans="1:14">
      <c r="A11" s="54"/>
      <c r="B11" s="56" t="s">
        <v>126</v>
      </c>
      <c r="C11" s="54" t="s">
        <v>410</v>
      </c>
      <c r="D11" s="54" t="s">
        <v>411</v>
      </c>
      <c r="E11" s="57" t="s">
        <v>405</v>
      </c>
      <c r="F11" s="57" t="s">
        <v>405</v>
      </c>
      <c r="G11" s="53">
        <v>12</v>
      </c>
      <c r="H11" s="53">
        <v>12</v>
      </c>
      <c r="I11" s="53"/>
      <c r="J11" s="53"/>
      <c r="K11" s="53"/>
      <c r="L11" s="53"/>
      <c r="M11" s="53"/>
      <c r="N11" s="53"/>
    </row>
    <row r="12" ht="130" customHeight="1" spans="1:14">
      <c r="A12" s="54"/>
      <c r="B12" s="56" t="s">
        <v>126</v>
      </c>
      <c r="C12" s="54" t="s">
        <v>412</v>
      </c>
      <c r="D12" s="54" t="s">
        <v>413</v>
      </c>
      <c r="E12" s="57" t="s">
        <v>405</v>
      </c>
      <c r="F12" s="57" t="s">
        <v>405</v>
      </c>
      <c r="G12" s="53">
        <v>12</v>
      </c>
      <c r="H12" s="53">
        <v>12</v>
      </c>
      <c r="I12" s="53"/>
      <c r="J12" s="53"/>
      <c r="K12" s="53"/>
      <c r="L12" s="53"/>
      <c r="M12" s="53"/>
      <c r="N12" s="53"/>
    </row>
    <row r="13" ht="165" customHeight="1" spans="1:14">
      <c r="A13" s="54"/>
      <c r="B13" s="56" t="s">
        <v>126</v>
      </c>
      <c r="C13" s="54" t="s">
        <v>414</v>
      </c>
      <c r="D13" s="54" t="s">
        <v>415</v>
      </c>
      <c r="E13" s="57" t="s">
        <v>416</v>
      </c>
      <c r="F13" s="57" t="s">
        <v>405</v>
      </c>
      <c r="G13" s="53">
        <v>500</v>
      </c>
      <c r="H13" s="53">
        <v>500</v>
      </c>
      <c r="I13" s="53"/>
      <c r="J13" s="53"/>
      <c r="K13" s="53"/>
      <c r="L13" s="53"/>
      <c r="M13" s="53"/>
      <c r="N13" s="53"/>
    </row>
    <row r="14" ht="55" customHeight="1" spans="1:14">
      <c r="A14" s="54"/>
      <c r="B14" s="56" t="s">
        <v>126</v>
      </c>
      <c r="C14" s="54" t="s">
        <v>417</v>
      </c>
      <c r="D14" s="54" t="s">
        <v>418</v>
      </c>
      <c r="E14" s="57" t="s">
        <v>405</v>
      </c>
      <c r="F14" s="57" t="s">
        <v>405</v>
      </c>
      <c r="G14" s="53">
        <v>5</v>
      </c>
      <c r="H14" s="53">
        <v>5</v>
      </c>
      <c r="I14" s="53"/>
      <c r="J14" s="53"/>
      <c r="K14" s="53"/>
      <c r="L14" s="53"/>
      <c r="M14" s="53"/>
      <c r="N14" s="53"/>
    </row>
    <row r="15" ht="50" customHeight="1" spans="1:14">
      <c r="A15" s="54"/>
      <c r="B15" s="56" t="s">
        <v>126</v>
      </c>
      <c r="C15" s="54" t="s">
        <v>419</v>
      </c>
      <c r="D15" s="54" t="s">
        <v>420</v>
      </c>
      <c r="E15" s="57" t="s">
        <v>405</v>
      </c>
      <c r="F15" s="57" t="s">
        <v>405</v>
      </c>
      <c r="G15" s="53">
        <v>2</v>
      </c>
      <c r="H15" s="53">
        <v>2</v>
      </c>
      <c r="I15" s="53"/>
      <c r="J15" s="53"/>
      <c r="K15" s="53"/>
      <c r="L15" s="53"/>
      <c r="M15" s="53"/>
      <c r="N15" s="53"/>
    </row>
    <row r="16" ht="77" customHeight="1" spans="1:14">
      <c r="A16" s="54"/>
      <c r="B16" s="56" t="s">
        <v>126</v>
      </c>
      <c r="C16" s="54" t="s">
        <v>421</v>
      </c>
      <c r="D16" s="54" t="s">
        <v>422</v>
      </c>
      <c r="E16" s="57" t="s">
        <v>405</v>
      </c>
      <c r="F16" s="57" t="s">
        <v>405</v>
      </c>
      <c r="G16" s="53">
        <v>15</v>
      </c>
      <c r="H16" s="53">
        <v>15</v>
      </c>
      <c r="I16" s="53"/>
      <c r="J16" s="53"/>
      <c r="K16" s="53"/>
      <c r="L16" s="53"/>
      <c r="M16" s="53"/>
      <c r="N16" s="53"/>
    </row>
    <row r="17" ht="85" customHeight="1" spans="1:14">
      <c r="A17" s="54"/>
      <c r="B17" s="56" t="s">
        <v>126</v>
      </c>
      <c r="C17" s="54" t="s">
        <v>423</v>
      </c>
      <c r="D17" s="54" t="s">
        <v>424</v>
      </c>
      <c r="E17" s="57" t="s">
        <v>416</v>
      </c>
      <c r="F17" s="57" t="s">
        <v>405</v>
      </c>
      <c r="G17" s="53">
        <v>44</v>
      </c>
      <c r="H17" s="53">
        <v>44</v>
      </c>
      <c r="I17" s="53"/>
      <c r="J17" s="53"/>
      <c r="K17" s="53"/>
      <c r="L17" s="53"/>
      <c r="M17" s="53"/>
      <c r="N17" s="53"/>
    </row>
    <row r="18" ht="33.1" customHeight="1" spans="1:14">
      <c r="A18" s="54"/>
      <c r="B18" s="56" t="s">
        <v>126</v>
      </c>
      <c r="C18" s="54" t="s">
        <v>425</v>
      </c>
      <c r="D18" s="54" t="s">
        <v>426</v>
      </c>
      <c r="E18" s="57" t="s">
        <v>405</v>
      </c>
      <c r="F18" s="57" t="s">
        <v>405</v>
      </c>
      <c r="G18" s="53">
        <v>5</v>
      </c>
      <c r="H18" s="53">
        <v>5</v>
      </c>
      <c r="I18" s="53"/>
      <c r="J18" s="53"/>
      <c r="K18" s="53"/>
      <c r="L18" s="53"/>
      <c r="M18" s="53"/>
      <c r="N18" s="53"/>
    </row>
    <row r="19" ht="121" customHeight="1" spans="1:14">
      <c r="A19" s="54"/>
      <c r="B19" s="56" t="s">
        <v>126</v>
      </c>
      <c r="C19" s="54" t="s">
        <v>427</v>
      </c>
      <c r="D19" s="54" t="s">
        <v>428</v>
      </c>
      <c r="E19" s="57" t="s">
        <v>416</v>
      </c>
      <c r="F19" s="57" t="s">
        <v>405</v>
      </c>
      <c r="G19" s="53">
        <v>55</v>
      </c>
      <c r="H19" s="53">
        <v>55</v>
      </c>
      <c r="I19" s="53"/>
      <c r="J19" s="53"/>
      <c r="K19" s="53"/>
      <c r="L19" s="53"/>
      <c r="M19" s="53"/>
      <c r="N19" s="53"/>
    </row>
    <row r="20" ht="62" customHeight="1" spans="1:14">
      <c r="A20" s="54"/>
      <c r="B20" s="56" t="s">
        <v>126</v>
      </c>
      <c r="C20" s="54" t="s">
        <v>429</v>
      </c>
      <c r="D20" s="54" t="s">
        <v>430</v>
      </c>
      <c r="E20" s="57" t="s">
        <v>405</v>
      </c>
      <c r="F20" s="57" t="s">
        <v>405</v>
      </c>
      <c r="G20" s="53">
        <v>1.66</v>
      </c>
      <c r="H20" s="53">
        <v>1.66</v>
      </c>
      <c r="I20" s="53"/>
      <c r="J20" s="53"/>
      <c r="K20" s="53"/>
      <c r="L20" s="53"/>
      <c r="M20" s="53"/>
      <c r="N20" s="53"/>
    </row>
    <row r="21" ht="57" customHeight="1" spans="1:14">
      <c r="A21" s="54"/>
      <c r="B21" s="56" t="s">
        <v>126</v>
      </c>
      <c r="C21" s="54" t="s">
        <v>431</v>
      </c>
      <c r="D21" s="54" t="s">
        <v>432</v>
      </c>
      <c r="E21" s="57" t="s">
        <v>405</v>
      </c>
      <c r="F21" s="57" t="s">
        <v>405</v>
      </c>
      <c r="G21" s="53">
        <v>6</v>
      </c>
      <c r="H21" s="53">
        <v>6</v>
      </c>
      <c r="I21" s="53"/>
      <c r="J21" s="53"/>
      <c r="K21" s="53"/>
      <c r="L21" s="53"/>
      <c r="M21" s="53"/>
      <c r="N21" s="53"/>
    </row>
    <row r="22" ht="69" customHeight="1" spans="1:14">
      <c r="A22" s="54"/>
      <c r="B22" s="56" t="s">
        <v>129</v>
      </c>
      <c r="C22" s="54" t="s">
        <v>433</v>
      </c>
      <c r="D22" s="54" t="s">
        <v>434</v>
      </c>
      <c r="E22" s="57" t="s">
        <v>405</v>
      </c>
      <c r="F22" s="57" t="s">
        <v>405</v>
      </c>
      <c r="G22" s="53">
        <v>7</v>
      </c>
      <c r="H22" s="53">
        <v>7</v>
      </c>
      <c r="I22" s="53"/>
      <c r="J22" s="53"/>
      <c r="K22" s="53"/>
      <c r="L22" s="53"/>
      <c r="M22" s="53"/>
      <c r="N22" s="53"/>
    </row>
    <row r="23" ht="121" customHeight="1" spans="1:14">
      <c r="A23" s="54"/>
      <c r="B23" s="56" t="s">
        <v>126</v>
      </c>
      <c r="C23" s="54" t="s">
        <v>435</v>
      </c>
      <c r="D23" s="54" t="s">
        <v>436</v>
      </c>
      <c r="E23" s="57" t="s">
        <v>405</v>
      </c>
      <c r="F23" s="57" t="s">
        <v>405</v>
      </c>
      <c r="G23" s="53">
        <v>10.08</v>
      </c>
      <c r="H23" s="53">
        <v>10.08</v>
      </c>
      <c r="I23" s="53"/>
      <c r="J23" s="53"/>
      <c r="K23" s="53"/>
      <c r="L23" s="53"/>
      <c r="M23" s="53"/>
      <c r="N23" s="53"/>
    </row>
    <row r="24" ht="83" customHeight="1" spans="1:14">
      <c r="A24" s="54"/>
      <c r="B24" s="56" t="s">
        <v>126</v>
      </c>
      <c r="C24" s="54" t="s">
        <v>382</v>
      </c>
      <c r="D24" s="54" t="s">
        <v>437</v>
      </c>
      <c r="E24" s="57" t="s">
        <v>405</v>
      </c>
      <c r="F24" s="57" t="s">
        <v>405</v>
      </c>
      <c r="G24" s="53">
        <v>29</v>
      </c>
      <c r="H24" s="53">
        <v>29</v>
      </c>
      <c r="I24" s="53"/>
      <c r="J24" s="53"/>
      <c r="K24" s="53"/>
      <c r="L24" s="53"/>
      <c r="M24" s="53"/>
      <c r="N24" s="53"/>
    </row>
    <row r="25" ht="59" customHeight="1" spans="1:14">
      <c r="A25" s="54"/>
      <c r="B25" s="56" t="s">
        <v>126</v>
      </c>
      <c r="C25" s="54" t="s">
        <v>438</v>
      </c>
      <c r="D25" s="54" t="s">
        <v>439</v>
      </c>
      <c r="E25" s="57" t="s">
        <v>405</v>
      </c>
      <c r="F25" s="57" t="s">
        <v>405</v>
      </c>
      <c r="G25" s="53">
        <v>15</v>
      </c>
      <c r="H25" s="53">
        <v>15</v>
      </c>
      <c r="I25" s="53"/>
      <c r="J25" s="53"/>
      <c r="K25" s="53"/>
      <c r="L25" s="53"/>
      <c r="M25" s="53"/>
      <c r="N25" s="53"/>
    </row>
    <row r="26" ht="49" customHeight="1" spans="1:14">
      <c r="A26" s="54"/>
      <c r="B26" s="56" t="s">
        <v>126</v>
      </c>
      <c r="C26" s="54" t="s">
        <v>440</v>
      </c>
      <c r="D26" s="54" t="s">
        <v>441</v>
      </c>
      <c r="E26" s="57" t="s">
        <v>405</v>
      </c>
      <c r="F26" s="57" t="s">
        <v>405</v>
      </c>
      <c r="G26" s="53">
        <v>30</v>
      </c>
      <c r="H26" s="53">
        <v>30</v>
      </c>
      <c r="I26" s="53"/>
      <c r="J26" s="53"/>
      <c r="K26" s="53"/>
      <c r="L26" s="53"/>
      <c r="M26" s="53"/>
      <c r="N26" s="53"/>
    </row>
    <row r="27" ht="120" customHeight="1" spans="1:14">
      <c r="A27" s="54"/>
      <c r="B27" s="56" t="s">
        <v>126</v>
      </c>
      <c r="C27" s="54" t="s">
        <v>442</v>
      </c>
      <c r="D27" s="54" t="s">
        <v>443</v>
      </c>
      <c r="E27" s="57" t="s">
        <v>405</v>
      </c>
      <c r="F27" s="57" t="s">
        <v>405</v>
      </c>
      <c r="G27" s="53">
        <v>3567</v>
      </c>
      <c r="H27" s="53">
        <v>3567</v>
      </c>
      <c r="I27" s="53"/>
      <c r="J27" s="53"/>
      <c r="K27" s="53"/>
      <c r="L27" s="53"/>
      <c r="M27" s="53"/>
      <c r="N27" s="53"/>
    </row>
    <row r="28" ht="105" customHeight="1" spans="1:14">
      <c r="A28" s="54"/>
      <c r="B28" s="56" t="s">
        <v>126</v>
      </c>
      <c r="C28" s="54" t="s">
        <v>444</v>
      </c>
      <c r="D28" s="54" t="s">
        <v>445</v>
      </c>
      <c r="E28" s="57" t="s">
        <v>416</v>
      </c>
      <c r="F28" s="57" t="s">
        <v>405</v>
      </c>
      <c r="G28" s="53">
        <v>240</v>
      </c>
      <c r="H28" s="53">
        <v>240</v>
      </c>
      <c r="I28" s="53"/>
      <c r="J28" s="53"/>
      <c r="K28" s="53"/>
      <c r="L28" s="53"/>
      <c r="M28" s="53"/>
      <c r="N28" s="53"/>
    </row>
    <row r="29" ht="33.1" customHeight="1" spans="1:14">
      <c r="A29" s="54"/>
      <c r="B29" s="56" t="s">
        <v>126</v>
      </c>
      <c r="C29" s="54" t="s">
        <v>446</v>
      </c>
      <c r="D29" s="54" t="s">
        <v>447</v>
      </c>
      <c r="E29" s="57" t="s">
        <v>405</v>
      </c>
      <c r="F29" s="57" t="s">
        <v>405</v>
      </c>
      <c r="G29" s="53">
        <v>6</v>
      </c>
      <c r="H29" s="53">
        <v>6</v>
      </c>
      <c r="I29" s="53"/>
      <c r="J29" s="53"/>
      <c r="K29" s="53"/>
      <c r="L29" s="53"/>
      <c r="M29" s="53"/>
      <c r="N29" s="53"/>
    </row>
    <row r="30" ht="78" customHeight="1" spans="1:14">
      <c r="A30" s="54"/>
      <c r="B30" s="56" t="s">
        <v>126</v>
      </c>
      <c r="C30" s="54" t="s">
        <v>448</v>
      </c>
      <c r="D30" s="54" t="s">
        <v>449</v>
      </c>
      <c r="E30" s="57" t="s">
        <v>405</v>
      </c>
      <c r="F30" s="57" t="s">
        <v>405</v>
      </c>
      <c r="G30" s="53">
        <v>10</v>
      </c>
      <c r="H30" s="53">
        <v>10</v>
      </c>
      <c r="I30" s="53"/>
      <c r="J30" s="53"/>
      <c r="K30" s="53"/>
      <c r="L30" s="53"/>
      <c r="M30" s="53"/>
      <c r="N30" s="53"/>
    </row>
    <row r="31" ht="114" customHeight="1" spans="1:14">
      <c r="A31" s="54"/>
      <c r="B31" s="56" t="s">
        <v>126</v>
      </c>
      <c r="C31" s="54" t="s">
        <v>450</v>
      </c>
      <c r="D31" s="54" t="s">
        <v>451</v>
      </c>
      <c r="E31" s="57" t="s">
        <v>405</v>
      </c>
      <c r="F31" s="57" t="s">
        <v>405</v>
      </c>
      <c r="G31" s="53">
        <v>50</v>
      </c>
      <c r="H31" s="53">
        <v>50</v>
      </c>
      <c r="I31" s="53"/>
      <c r="J31" s="53"/>
      <c r="K31" s="53"/>
      <c r="L31" s="53"/>
      <c r="M31" s="53"/>
      <c r="N31" s="53"/>
    </row>
    <row r="32" ht="78" customHeight="1" spans="1:14">
      <c r="A32" s="54"/>
      <c r="B32" s="56" t="s">
        <v>126</v>
      </c>
      <c r="C32" s="54" t="s">
        <v>452</v>
      </c>
      <c r="D32" s="54" t="s">
        <v>453</v>
      </c>
      <c r="E32" s="57" t="s">
        <v>405</v>
      </c>
      <c r="F32" s="57" t="s">
        <v>405</v>
      </c>
      <c r="G32" s="53">
        <v>22</v>
      </c>
      <c r="H32" s="53">
        <v>22</v>
      </c>
      <c r="I32" s="53"/>
      <c r="J32" s="53"/>
      <c r="K32" s="53"/>
      <c r="L32" s="53"/>
      <c r="M32" s="53"/>
      <c r="N32" s="53"/>
    </row>
    <row r="33" ht="69" customHeight="1" spans="1:14">
      <c r="A33" s="54"/>
      <c r="B33" s="56" t="s">
        <v>129</v>
      </c>
      <c r="C33" s="54" t="s">
        <v>454</v>
      </c>
      <c r="D33" s="54" t="s">
        <v>455</v>
      </c>
      <c r="E33" s="57" t="s">
        <v>416</v>
      </c>
      <c r="F33" s="57" t="s">
        <v>405</v>
      </c>
      <c r="G33" s="53">
        <v>40</v>
      </c>
      <c r="H33" s="53">
        <v>40</v>
      </c>
      <c r="I33" s="53"/>
      <c r="J33" s="53"/>
      <c r="K33" s="53"/>
      <c r="L33" s="53"/>
      <c r="M33" s="53"/>
      <c r="N33" s="53"/>
    </row>
    <row r="34" ht="33.1" customHeight="1" spans="1:14">
      <c r="A34" s="54" t="s">
        <v>98</v>
      </c>
      <c r="B34" s="55"/>
      <c r="C34" s="55"/>
      <c r="D34" s="55"/>
      <c r="E34" s="55"/>
      <c r="F34" s="55"/>
      <c r="G34" s="53">
        <v>629.76</v>
      </c>
      <c r="H34" s="53">
        <v>629.76</v>
      </c>
      <c r="I34" s="53"/>
      <c r="J34" s="53"/>
      <c r="K34" s="53"/>
      <c r="L34" s="53"/>
      <c r="M34" s="53"/>
      <c r="N34" s="53"/>
    </row>
    <row r="35" ht="169" customHeight="1" spans="1:14">
      <c r="A35" s="54"/>
      <c r="B35" s="56" t="s">
        <v>126</v>
      </c>
      <c r="C35" s="54" t="s">
        <v>456</v>
      </c>
      <c r="D35" s="54" t="s">
        <v>457</v>
      </c>
      <c r="E35" s="57" t="s">
        <v>416</v>
      </c>
      <c r="F35" s="57" t="s">
        <v>405</v>
      </c>
      <c r="G35" s="53">
        <v>121.44</v>
      </c>
      <c r="H35" s="53">
        <v>121.44</v>
      </c>
      <c r="I35" s="53"/>
      <c r="J35" s="53"/>
      <c r="K35" s="53"/>
      <c r="L35" s="53"/>
      <c r="M35" s="53"/>
      <c r="N35" s="53"/>
    </row>
    <row r="36" ht="33.1" customHeight="1" spans="1:14">
      <c r="A36" s="54"/>
      <c r="B36" s="56" t="s">
        <v>126</v>
      </c>
      <c r="C36" s="54" t="s">
        <v>458</v>
      </c>
      <c r="D36" s="54" t="s">
        <v>459</v>
      </c>
      <c r="E36" s="57" t="s">
        <v>405</v>
      </c>
      <c r="F36" s="57" t="s">
        <v>405</v>
      </c>
      <c r="G36" s="53">
        <v>15.66</v>
      </c>
      <c r="H36" s="53">
        <v>15.66</v>
      </c>
      <c r="I36" s="53"/>
      <c r="J36" s="53"/>
      <c r="K36" s="53"/>
      <c r="L36" s="53"/>
      <c r="M36" s="53"/>
      <c r="N36" s="53"/>
    </row>
    <row r="37" ht="33.1" customHeight="1" spans="1:14">
      <c r="A37" s="54"/>
      <c r="B37" s="56" t="s">
        <v>126</v>
      </c>
      <c r="C37" s="54" t="s">
        <v>460</v>
      </c>
      <c r="D37" s="54" t="s">
        <v>461</v>
      </c>
      <c r="E37" s="57" t="s">
        <v>416</v>
      </c>
      <c r="F37" s="57" t="s">
        <v>405</v>
      </c>
      <c r="G37" s="53">
        <v>8.4</v>
      </c>
      <c r="H37" s="53">
        <v>8.4</v>
      </c>
      <c r="I37" s="53"/>
      <c r="J37" s="53"/>
      <c r="K37" s="53"/>
      <c r="L37" s="53"/>
      <c r="M37" s="53"/>
      <c r="N37" s="53"/>
    </row>
    <row r="38" ht="33.1" customHeight="1" spans="1:14">
      <c r="A38" s="54"/>
      <c r="B38" s="56" t="s">
        <v>126</v>
      </c>
      <c r="C38" s="54" t="s">
        <v>462</v>
      </c>
      <c r="D38" s="54" t="s">
        <v>463</v>
      </c>
      <c r="E38" s="57" t="s">
        <v>405</v>
      </c>
      <c r="F38" s="57" t="s">
        <v>405</v>
      </c>
      <c r="G38" s="53">
        <v>3</v>
      </c>
      <c r="H38" s="53">
        <v>3</v>
      </c>
      <c r="I38" s="53"/>
      <c r="J38" s="53"/>
      <c r="K38" s="53"/>
      <c r="L38" s="53"/>
      <c r="M38" s="53"/>
      <c r="N38" s="53"/>
    </row>
    <row r="39" ht="33.1" customHeight="1" spans="1:14">
      <c r="A39" s="54"/>
      <c r="B39" s="56" t="s">
        <v>129</v>
      </c>
      <c r="C39" s="54" t="s">
        <v>464</v>
      </c>
      <c r="D39" s="54" t="s">
        <v>465</v>
      </c>
      <c r="E39" s="57" t="s">
        <v>416</v>
      </c>
      <c r="F39" s="57" t="s">
        <v>405</v>
      </c>
      <c r="G39" s="53">
        <v>0.7</v>
      </c>
      <c r="H39" s="53">
        <v>0.7</v>
      </c>
      <c r="I39" s="53"/>
      <c r="J39" s="53"/>
      <c r="K39" s="53"/>
      <c r="L39" s="53"/>
      <c r="M39" s="53"/>
      <c r="N39" s="53"/>
    </row>
    <row r="40" ht="33.1" customHeight="1" spans="1:14">
      <c r="A40" s="54"/>
      <c r="B40" s="56" t="s">
        <v>126</v>
      </c>
      <c r="C40" s="54" t="s">
        <v>466</v>
      </c>
      <c r="D40" s="54" t="s">
        <v>467</v>
      </c>
      <c r="E40" s="57" t="s">
        <v>405</v>
      </c>
      <c r="F40" s="57" t="s">
        <v>405</v>
      </c>
      <c r="G40" s="53">
        <v>30</v>
      </c>
      <c r="H40" s="53">
        <v>30</v>
      </c>
      <c r="I40" s="53"/>
      <c r="J40" s="53"/>
      <c r="K40" s="53"/>
      <c r="L40" s="53"/>
      <c r="M40" s="53"/>
      <c r="N40" s="53"/>
    </row>
    <row r="41" ht="33.1" customHeight="1" spans="1:14">
      <c r="A41" s="54"/>
      <c r="B41" s="56" t="s">
        <v>126</v>
      </c>
      <c r="C41" s="54" t="s">
        <v>468</v>
      </c>
      <c r="D41" s="54" t="s">
        <v>469</v>
      </c>
      <c r="E41" s="57" t="s">
        <v>405</v>
      </c>
      <c r="F41" s="57" t="s">
        <v>405</v>
      </c>
      <c r="G41" s="53">
        <v>6.72</v>
      </c>
      <c r="H41" s="53">
        <v>6.72</v>
      </c>
      <c r="I41" s="53"/>
      <c r="J41" s="53"/>
      <c r="K41" s="53"/>
      <c r="L41" s="53"/>
      <c r="M41" s="53"/>
      <c r="N41" s="53"/>
    </row>
    <row r="42" ht="33.1" customHeight="1" spans="1:14">
      <c r="A42" s="54"/>
      <c r="B42" s="56" t="s">
        <v>127</v>
      </c>
      <c r="C42" s="54" t="s">
        <v>470</v>
      </c>
      <c r="D42" s="54" t="s">
        <v>471</v>
      </c>
      <c r="E42" s="57" t="s">
        <v>405</v>
      </c>
      <c r="F42" s="57" t="s">
        <v>405</v>
      </c>
      <c r="G42" s="53">
        <v>200</v>
      </c>
      <c r="H42" s="53">
        <v>200</v>
      </c>
      <c r="I42" s="53"/>
      <c r="J42" s="53"/>
      <c r="K42" s="53"/>
      <c r="L42" s="53"/>
      <c r="M42" s="53"/>
      <c r="N42" s="53"/>
    </row>
    <row r="43" ht="33.1" customHeight="1" spans="1:14">
      <c r="A43" s="54"/>
      <c r="B43" s="56" t="s">
        <v>126</v>
      </c>
      <c r="C43" s="54" t="s">
        <v>472</v>
      </c>
      <c r="D43" s="54" t="s">
        <v>473</v>
      </c>
      <c r="E43" s="57" t="s">
        <v>405</v>
      </c>
      <c r="F43" s="57" t="s">
        <v>405</v>
      </c>
      <c r="G43" s="53">
        <v>4</v>
      </c>
      <c r="H43" s="53">
        <v>4</v>
      </c>
      <c r="I43" s="53"/>
      <c r="J43" s="53"/>
      <c r="K43" s="53"/>
      <c r="L43" s="53"/>
      <c r="M43" s="53"/>
      <c r="N43" s="53"/>
    </row>
    <row r="44" ht="33.1" customHeight="1" spans="1:14">
      <c r="A44" s="54"/>
      <c r="B44" s="56" t="s">
        <v>129</v>
      </c>
      <c r="C44" s="54" t="s">
        <v>474</v>
      </c>
      <c r="D44" s="54" t="s">
        <v>475</v>
      </c>
      <c r="E44" s="57" t="s">
        <v>416</v>
      </c>
      <c r="F44" s="57" t="s">
        <v>405</v>
      </c>
      <c r="G44" s="53">
        <v>3</v>
      </c>
      <c r="H44" s="53">
        <v>3</v>
      </c>
      <c r="I44" s="53"/>
      <c r="J44" s="53"/>
      <c r="K44" s="53"/>
      <c r="L44" s="53"/>
      <c r="M44" s="53"/>
      <c r="N44" s="53"/>
    </row>
    <row r="45" ht="33.1" customHeight="1" spans="1:14">
      <c r="A45" s="54"/>
      <c r="B45" s="56" t="s">
        <v>126</v>
      </c>
      <c r="C45" s="54" t="s">
        <v>476</v>
      </c>
      <c r="D45" s="54" t="s">
        <v>477</v>
      </c>
      <c r="E45" s="57" t="s">
        <v>405</v>
      </c>
      <c r="F45" s="57" t="s">
        <v>405</v>
      </c>
      <c r="G45" s="53">
        <v>2</v>
      </c>
      <c r="H45" s="53">
        <v>2</v>
      </c>
      <c r="I45" s="53"/>
      <c r="J45" s="53"/>
      <c r="K45" s="53"/>
      <c r="L45" s="53"/>
      <c r="M45" s="53"/>
      <c r="N45" s="53"/>
    </row>
    <row r="46" ht="33.1" customHeight="1" spans="1:14">
      <c r="A46" s="54"/>
      <c r="B46" s="56" t="s">
        <v>127</v>
      </c>
      <c r="C46" s="54" t="s">
        <v>478</v>
      </c>
      <c r="D46" s="54" t="s">
        <v>479</v>
      </c>
      <c r="E46" s="57" t="s">
        <v>405</v>
      </c>
      <c r="F46" s="57" t="s">
        <v>405</v>
      </c>
      <c r="G46" s="53">
        <v>1</v>
      </c>
      <c r="H46" s="53">
        <v>1</v>
      </c>
      <c r="I46" s="53"/>
      <c r="J46" s="53"/>
      <c r="K46" s="53"/>
      <c r="L46" s="53"/>
      <c r="M46" s="53"/>
      <c r="N46" s="53"/>
    </row>
    <row r="47" ht="33.1" customHeight="1" spans="1:14">
      <c r="A47" s="54"/>
      <c r="B47" s="56" t="s">
        <v>126</v>
      </c>
      <c r="C47" s="54" t="s">
        <v>419</v>
      </c>
      <c r="D47" s="54" t="s">
        <v>480</v>
      </c>
      <c r="E47" s="57" t="s">
        <v>405</v>
      </c>
      <c r="F47" s="57" t="s">
        <v>405</v>
      </c>
      <c r="G47" s="53">
        <v>20.56</v>
      </c>
      <c r="H47" s="53">
        <v>20.56</v>
      </c>
      <c r="I47" s="53"/>
      <c r="J47" s="53"/>
      <c r="K47" s="53"/>
      <c r="L47" s="53"/>
      <c r="M47" s="53"/>
      <c r="N47" s="53"/>
    </row>
    <row r="48" ht="33.1" customHeight="1" spans="1:14">
      <c r="A48" s="54"/>
      <c r="B48" s="56" t="s">
        <v>129</v>
      </c>
      <c r="C48" s="54" t="s">
        <v>481</v>
      </c>
      <c r="D48" s="54" t="s">
        <v>482</v>
      </c>
      <c r="E48" s="57" t="s">
        <v>416</v>
      </c>
      <c r="F48" s="57" t="s">
        <v>405</v>
      </c>
      <c r="G48" s="53">
        <v>197</v>
      </c>
      <c r="H48" s="53">
        <v>197</v>
      </c>
      <c r="I48" s="53"/>
      <c r="J48" s="53"/>
      <c r="K48" s="53"/>
      <c r="L48" s="53"/>
      <c r="M48" s="53"/>
      <c r="N48" s="53"/>
    </row>
    <row r="49" ht="33.1" customHeight="1" spans="1:14">
      <c r="A49" s="54"/>
      <c r="B49" s="56" t="s">
        <v>126</v>
      </c>
      <c r="C49" s="54" t="s">
        <v>483</v>
      </c>
      <c r="D49" s="54" t="s">
        <v>484</v>
      </c>
      <c r="E49" s="57" t="s">
        <v>405</v>
      </c>
      <c r="F49" s="57" t="s">
        <v>405</v>
      </c>
      <c r="G49" s="53">
        <v>16.28</v>
      </c>
      <c r="H49" s="53">
        <v>16.28</v>
      </c>
      <c r="I49" s="53"/>
      <c r="J49" s="53"/>
      <c r="K49" s="53"/>
      <c r="L49" s="53"/>
      <c r="M49" s="53"/>
      <c r="N49" s="53"/>
    </row>
    <row r="50" ht="33.1" customHeight="1" spans="1:14">
      <c r="A50" s="54" t="s">
        <v>99</v>
      </c>
      <c r="B50" s="55"/>
      <c r="C50" s="55"/>
      <c r="D50" s="55"/>
      <c r="E50" s="55"/>
      <c r="F50" s="55"/>
      <c r="G50" s="53">
        <v>8</v>
      </c>
      <c r="H50" s="53">
        <v>8</v>
      </c>
      <c r="I50" s="53"/>
      <c r="J50" s="53"/>
      <c r="K50" s="53"/>
      <c r="L50" s="53"/>
      <c r="M50" s="53"/>
      <c r="N50" s="53"/>
    </row>
    <row r="51" ht="33.1" customHeight="1" spans="1:14">
      <c r="A51" s="54"/>
      <c r="B51" s="56" t="s">
        <v>126</v>
      </c>
      <c r="C51" s="54" t="s">
        <v>476</v>
      </c>
      <c r="D51" s="54" t="s">
        <v>485</v>
      </c>
      <c r="E51" s="57" t="s">
        <v>405</v>
      </c>
      <c r="F51" s="57" t="s">
        <v>405</v>
      </c>
      <c r="G51" s="53">
        <v>2</v>
      </c>
      <c r="H51" s="53">
        <v>2</v>
      </c>
      <c r="I51" s="53"/>
      <c r="J51" s="53"/>
      <c r="K51" s="53"/>
      <c r="L51" s="53"/>
      <c r="M51" s="53"/>
      <c r="N51" s="53"/>
    </row>
    <row r="52" ht="33.1" customHeight="1" spans="1:14">
      <c r="A52" s="54"/>
      <c r="B52" s="56" t="s">
        <v>126</v>
      </c>
      <c r="C52" s="54" t="s">
        <v>486</v>
      </c>
      <c r="D52" s="54" t="s">
        <v>487</v>
      </c>
      <c r="E52" s="57" t="s">
        <v>405</v>
      </c>
      <c r="F52" s="57" t="s">
        <v>405</v>
      </c>
      <c r="G52" s="53">
        <v>3</v>
      </c>
      <c r="H52" s="53">
        <v>3</v>
      </c>
      <c r="I52" s="53"/>
      <c r="J52" s="53"/>
      <c r="K52" s="53"/>
      <c r="L52" s="53"/>
      <c r="M52" s="53"/>
      <c r="N52" s="53"/>
    </row>
    <row r="53" ht="46.55" customHeight="1" spans="1:14">
      <c r="A53" s="54"/>
      <c r="B53" s="56" t="s">
        <v>126</v>
      </c>
      <c r="C53" s="54" t="s">
        <v>488</v>
      </c>
      <c r="D53" s="54" t="s">
        <v>489</v>
      </c>
      <c r="E53" s="57" t="s">
        <v>405</v>
      </c>
      <c r="F53" s="57" t="s">
        <v>405</v>
      </c>
      <c r="G53" s="53">
        <v>3</v>
      </c>
      <c r="H53" s="53">
        <v>3</v>
      </c>
      <c r="I53" s="53"/>
      <c r="J53" s="53"/>
      <c r="K53" s="53"/>
      <c r="L53" s="53"/>
      <c r="M53" s="53"/>
      <c r="N53" s="53"/>
    </row>
    <row r="54" ht="33.1" customHeight="1" spans="1:14">
      <c r="A54" s="54" t="s">
        <v>100</v>
      </c>
      <c r="B54" s="55"/>
      <c r="C54" s="55"/>
      <c r="D54" s="55"/>
      <c r="E54" s="55"/>
      <c r="F54" s="55"/>
      <c r="G54" s="53">
        <v>302.5</v>
      </c>
      <c r="H54" s="53">
        <v>302.5</v>
      </c>
      <c r="I54" s="53"/>
      <c r="J54" s="53"/>
      <c r="K54" s="53"/>
      <c r="L54" s="53"/>
      <c r="M54" s="53"/>
      <c r="N54" s="53"/>
    </row>
    <row r="55" ht="33.1" customHeight="1" spans="1:14">
      <c r="A55" s="54"/>
      <c r="B55" s="56" t="s">
        <v>126</v>
      </c>
      <c r="C55" s="54" t="s">
        <v>490</v>
      </c>
      <c r="D55" s="54" t="s">
        <v>491</v>
      </c>
      <c r="E55" s="57" t="s">
        <v>416</v>
      </c>
      <c r="F55" s="57" t="s">
        <v>405</v>
      </c>
      <c r="G55" s="53">
        <v>300</v>
      </c>
      <c r="H55" s="53">
        <v>300</v>
      </c>
      <c r="I55" s="53"/>
      <c r="J55" s="53"/>
      <c r="K55" s="53"/>
      <c r="L55" s="53"/>
      <c r="M55" s="53"/>
      <c r="N55" s="53"/>
    </row>
    <row r="56" ht="33.1" customHeight="1" spans="1:14">
      <c r="A56" s="54"/>
      <c r="B56" s="56" t="s">
        <v>126</v>
      </c>
      <c r="C56" s="54" t="s">
        <v>421</v>
      </c>
      <c r="D56" s="54" t="s">
        <v>492</v>
      </c>
      <c r="E56" s="57" t="s">
        <v>416</v>
      </c>
      <c r="F56" s="57" t="s">
        <v>405</v>
      </c>
      <c r="G56" s="53">
        <v>2.5</v>
      </c>
      <c r="H56" s="53">
        <v>2.5</v>
      </c>
      <c r="I56" s="53"/>
      <c r="J56" s="53"/>
      <c r="K56" s="53"/>
      <c r="L56" s="53"/>
      <c r="M56" s="53"/>
      <c r="N56" s="53"/>
    </row>
    <row r="57" ht="33.1" customHeight="1" spans="1:14">
      <c r="A57" s="54" t="s">
        <v>101</v>
      </c>
      <c r="B57" s="55"/>
      <c r="C57" s="55"/>
      <c r="D57" s="55"/>
      <c r="E57" s="55"/>
      <c r="F57" s="55"/>
      <c r="G57" s="53">
        <v>299.5</v>
      </c>
      <c r="H57" s="53">
        <v>299.5</v>
      </c>
      <c r="I57" s="53"/>
      <c r="J57" s="53"/>
      <c r="K57" s="53"/>
      <c r="L57" s="53"/>
      <c r="M57" s="53"/>
      <c r="N57" s="53"/>
    </row>
    <row r="58" ht="33.1" customHeight="1" spans="1:14">
      <c r="A58" s="54"/>
      <c r="B58" s="56" t="s">
        <v>126</v>
      </c>
      <c r="C58" s="54" t="s">
        <v>493</v>
      </c>
      <c r="D58" s="54" t="s">
        <v>494</v>
      </c>
      <c r="E58" s="57" t="s">
        <v>405</v>
      </c>
      <c r="F58" s="57" t="s">
        <v>405</v>
      </c>
      <c r="G58" s="53">
        <v>93</v>
      </c>
      <c r="H58" s="53">
        <v>93</v>
      </c>
      <c r="I58" s="53"/>
      <c r="J58" s="53"/>
      <c r="K58" s="53"/>
      <c r="L58" s="53"/>
      <c r="M58" s="53"/>
      <c r="N58" s="53"/>
    </row>
    <row r="59" ht="33.1" customHeight="1" spans="1:14">
      <c r="A59" s="54"/>
      <c r="B59" s="56" t="s">
        <v>129</v>
      </c>
      <c r="C59" s="54" t="s">
        <v>495</v>
      </c>
      <c r="D59" s="54" t="s">
        <v>496</v>
      </c>
      <c r="E59" s="57" t="s">
        <v>416</v>
      </c>
      <c r="F59" s="57" t="s">
        <v>405</v>
      </c>
      <c r="G59" s="53">
        <v>3</v>
      </c>
      <c r="H59" s="53">
        <v>3</v>
      </c>
      <c r="I59" s="53"/>
      <c r="J59" s="53"/>
      <c r="K59" s="53"/>
      <c r="L59" s="53"/>
      <c r="M59" s="53"/>
      <c r="N59" s="53"/>
    </row>
    <row r="60" ht="33.1" customHeight="1" spans="1:14">
      <c r="A60" s="54"/>
      <c r="B60" s="56" t="s">
        <v>126</v>
      </c>
      <c r="C60" s="54" t="s">
        <v>497</v>
      </c>
      <c r="D60" s="54" t="s">
        <v>498</v>
      </c>
      <c r="E60" s="57" t="s">
        <v>405</v>
      </c>
      <c r="F60" s="57" t="s">
        <v>405</v>
      </c>
      <c r="G60" s="53">
        <v>3</v>
      </c>
      <c r="H60" s="53">
        <v>3</v>
      </c>
      <c r="I60" s="53"/>
      <c r="J60" s="53"/>
      <c r="K60" s="53"/>
      <c r="L60" s="53"/>
      <c r="M60" s="53"/>
      <c r="N60" s="53"/>
    </row>
    <row r="61" ht="33.1" customHeight="1" spans="1:14">
      <c r="A61" s="54"/>
      <c r="B61" s="56" t="s">
        <v>129</v>
      </c>
      <c r="C61" s="54" t="s">
        <v>499</v>
      </c>
      <c r="D61" s="54" t="s">
        <v>500</v>
      </c>
      <c r="E61" s="57" t="s">
        <v>416</v>
      </c>
      <c r="F61" s="57" t="s">
        <v>405</v>
      </c>
      <c r="G61" s="53">
        <v>32.5</v>
      </c>
      <c r="H61" s="53">
        <v>32.5</v>
      </c>
      <c r="I61" s="53"/>
      <c r="J61" s="53"/>
      <c r="K61" s="53"/>
      <c r="L61" s="53"/>
      <c r="M61" s="53"/>
      <c r="N61" s="53"/>
    </row>
    <row r="62" ht="33.1" customHeight="1" spans="1:14">
      <c r="A62" s="54"/>
      <c r="B62" s="56" t="s">
        <v>126</v>
      </c>
      <c r="C62" s="54" t="s">
        <v>501</v>
      </c>
      <c r="D62" s="54" t="s">
        <v>502</v>
      </c>
      <c r="E62" s="57" t="s">
        <v>405</v>
      </c>
      <c r="F62" s="57" t="s">
        <v>405</v>
      </c>
      <c r="G62" s="53">
        <v>3</v>
      </c>
      <c r="H62" s="53">
        <v>3</v>
      </c>
      <c r="I62" s="53"/>
      <c r="J62" s="53"/>
      <c r="K62" s="53"/>
      <c r="L62" s="53"/>
      <c r="M62" s="53"/>
      <c r="N62" s="53"/>
    </row>
    <row r="63" ht="33.1" customHeight="1" spans="1:14">
      <c r="A63" s="54"/>
      <c r="B63" s="56" t="s">
        <v>125</v>
      </c>
      <c r="C63" s="54" t="s">
        <v>503</v>
      </c>
      <c r="D63" s="54" t="s">
        <v>504</v>
      </c>
      <c r="E63" s="57" t="s">
        <v>405</v>
      </c>
      <c r="F63" s="57" t="s">
        <v>405</v>
      </c>
      <c r="G63" s="53">
        <v>20</v>
      </c>
      <c r="H63" s="53">
        <v>20</v>
      </c>
      <c r="I63" s="53"/>
      <c r="J63" s="53"/>
      <c r="K63" s="53"/>
      <c r="L63" s="53"/>
      <c r="M63" s="53"/>
      <c r="N63" s="53"/>
    </row>
    <row r="64" ht="33.1" customHeight="1" spans="1:14">
      <c r="A64" s="54"/>
      <c r="B64" s="56" t="s">
        <v>126</v>
      </c>
      <c r="C64" s="54" t="s">
        <v>505</v>
      </c>
      <c r="D64" s="54" t="s">
        <v>506</v>
      </c>
      <c r="E64" s="57" t="s">
        <v>405</v>
      </c>
      <c r="F64" s="57" t="s">
        <v>405</v>
      </c>
      <c r="G64" s="53">
        <v>45</v>
      </c>
      <c r="H64" s="53">
        <v>45</v>
      </c>
      <c r="I64" s="53"/>
      <c r="J64" s="53"/>
      <c r="K64" s="53"/>
      <c r="L64" s="53"/>
      <c r="M64" s="53"/>
      <c r="N64" s="53"/>
    </row>
    <row r="65" ht="33.1" customHeight="1" spans="1:14">
      <c r="A65" s="54"/>
      <c r="B65" s="56" t="s">
        <v>126</v>
      </c>
      <c r="C65" s="54" t="s">
        <v>507</v>
      </c>
      <c r="D65" s="54" t="s">
        <v>508</v>
      </c>
      <c r="E65" s="57" t="s">
        <v>416</v>
      </c>
      <c r="F65" s="57" t="s">
        <v>405</v>
      </c>
      <c r="G65" s="53">
        <v>50</v>
      </c>
      <c r="H65" s="53">
        <v>50</v>
      </c>
      <c r="I65" s="53"/>
      <c r="J65" s="53"/>
      <c r="K65" s="53"/>
      <c r="L65" s="53"/>
      <c r="M65" s="53"/>
      <c r="N65" s="53"/>
    </row>
    <row r="66" ht="33.1" customHeight="1" spans="1:14">
      <c r="A66" s="54"/>
      <c r="B66" s="56" t="s">
        <v>127</v>
      </c>
      <c r="C66" s="54" t="s">
        <v>509</v>
      </c>
      <c r="D66" s="54" t="s">
        <v>510</v>
      </c>
      <c r="E66" s="57" t="s">
        <v>405</v>
      </c>
      <c r="F66" s="57" t="s">
        <v>405</v>
      </c>
      <c r="G66" s="53">
        <v>50</v>
      </c>
      <c r="H66" s="53">
        <v>50</v>
      </c>
      <c r="I66" s="53"/>
      <c r="J66" s="53"/>
      <c r="K66" s="53"/>
      <c r="L66" s="53"/>
      <c r="M66" s="53"/>
      <c r="N66" s="53"/>
    </row>
    <row r="67" ht="33.1" customHeight="1" spans="1:14">
      <c r="A67" s="54" t="s">
        <v>102</v>
      </c>
      <c r="B67" s="55"/>
      <c r="C67" s="55"/>
      <c r="D67" s="55"/>
      <c r="E67" s="55"/>
      <c r="F67" s="55"/>
      <c r="G67" s="53">
        <v>22176.3</v>
      </c>
      <c r="H67" s="53">
        <v>15776.3</v>
      </c>
      <c r="I67" s="53"/>
      <c r="J67" s="53">
        <v>6400</v>
      </c>
      <c r="K67" s="53"/>
      <c r="L67" s="53"/>
      <c r="M67" s="53"/>
      <c r="N67" s="53"/>
    </row>
    <row r="68" ht="33.1" customHeight="1" spans="1:14">
      <c r="A68" s="54"/>
      <c r="B68" s="56" t="s">
        <v>129</v>
      </c>
      <c r="C68" s="54" t="s">
        <v>511</v>
      </c>
      <c r="D68" s="54" t="s">
        <v>512</v>
      </c>
      <c r="E68" s="57" t="s">
        <v>416</v>
      </c>
      <c r="F68" s="57" t="s">
        <v>405</v>
      </c>
      <c r="G68" s="53">
        <v>2748.8</v>
      </c>
      <c r="H68" s="53">
        <v>2748.8</v>
      </c>
      <c r="I68" s="53"/>
      <c r="J68" s="53"/>
      <c r="K68" s="53"/>
      <c r="L68" s="53"/>
      <c r="M68" s="53"/>
      <c r="N68" s="53"/>
    </row>
    <row r="69" ht="33.1" customHeight="1" spans="1:14">
      <c r="A69" s="54"/>
      <c r="B69" s="56" t="s">
        <v>127</v>
      </c>
      <c r="C69" s="54" t="s">
        <v>513</v>
      </c>
      <c r="D69" s="54" t="s">
        <v>514</v>
      </c>
      <c r="E69" s="57" t="s">
        <v>405</v>
      </c>
      <c r="F69" s="57" t="s">
        <v>405</v>
      </c>
      <c r="G69" s="53">
        <v>6</v>
      </c>
      <c r="H69" s="53">
        <v>6</v>
      </c>
      <c r="I69" s="53"/>
      <c r="J69" s="53"/>
      <c r="K69" s="53"/>
      <c r="L69" s="53"/>
      <c r="M69" s="53"/>
      <c r="N69" s="53"/>
    </row>
    <row r="70" ht="33.1" customHeight="1" spans="1:14">
      <c r="A70" s="54"/>
      <c r="B70" s="56" t="s">
        <v>126</v>
      </c>
      <c r="C70" s="54" t="s">
        <v>515</v>
      </c>
      <c r="D70" s="54" t="s">
        <v>516</v>
      </c>
      <c r="E70" s="57" t="s">
        <v>405</v>
      </c>
      <c r="F70" s="57" t="s">
        <v>405</v>
      </c>
      <c r="G70" s="53">
        <v>50</v>
      </c>
      <c r="H70" s="53">
        <v>50</v>
      </c>
      <c r="I70" s="53"/>
      <c r="J70" s="53"/>
      <c r="K70" s="53"/>
      <c r="L70" s="53"/>
      <c r="M70" s="53"/>
      <c r="N70" s="53"/>
    </row>
    <row r="71" ht="33.1" customHeight="1" spans="1:14">
      <c r="A71" s="54"/>
      <c r="B71" s="56" t="s">
        <v>126</v>
      </c>
      <c r="C71" s="54" t="s">
        <v>517</v>
      </c>
      <c r="D71" s="54" t="s">
        <v>518</v>
      </c>
      <c r="E71" s="57" t="s">
        <v>405</v>
      </c>
      <c r="F71" s="57" t="s">
        <v>405</v>
      </c>
      <c r="G71" s="53">
        <v>16</v>
      </c>
      <c r="H71" s="53">
        <v>16</v>
      </c>
      <c r="I71" s="53"/>
      <c r="J71" s="53"/>
      <c r="K71" s="53"/>
      <c r="L71" s="53"/>
      <c r="M71" s="53"/>
      <c r="N71" s="53"/>
    </row>
    <row r="72" ht="33.1" customHeight="1" spans="1:14">
      <c r="A72" s="54"/>
      <c r="B72" s="56" t="s">
        <v>126</v>
      </c>
      <c r="C72" s="54" t="s">
        <v>519</v>
      </c>
      <c r="D72" s="54" t="s">
        <v>520</v>
      </c>
      <c r="E72" s="57" t="s">
        <v>416</v>
      </c>
      <c r="F72" s="57" t="s">
        <v>405</v>
      </c>
      <c r="G72" s="53">
        <v>250</v>
      </c>
      <c r="H72" s="53">
        <v>250</v>
      </c>
      <c r="I72" s="53"/>
      <c r="J72" s="53"/>
      <c r="K72" s="53"/>
      <c r="L72" s="53"/>
      <c r="M72" s="53"/>
      <c r="N72" s="53"/>
    </row>
    <row r="73" ht="33.1" customHeight="1" spans="1:14">
      <c r="A73" s="54"/>
      <c r="B73" s="56" t="s">
        <v>126</v>
      </c>
      <c r="C73" s="54" t="s">
        <v>521</v>
      </c>
      <c r="D73" s="54" t="s">
        <v>522</v>
      </c>
      <c r="E73" s="57" t="s">
        <v>405</v>
      </c>
      <c r="F73" s="57" t="s">
        <v>405</v>
      </c>
      <c r="G73" s="53">
        <v>35</v>
      </c>
      <c r="H73" s="53">
        <v>35</v>
      </c>
      <c r="I73" s="53"/>
      <c r="J73" s="53"/>
      <c r="K73" s="53"/>
      <c r="L73" s="53"/>
      <c r="M73" s="53"/>
      <c r="N73" s="53"/>
    </row>
    <row r="74" ht="33.1" customHeight="1" spans="1:14">
      <c r="A74" s="54"/>
      <c r="B74" s="56" t="s">
        <v>126</v>
      </c>
      <c r="C74" s="54" t="s">
        <v>523</v>
      </c>
      <c r="D74" s="54" t="s">
        <v>524</v>
      </c>
      <c r="E74" s="57" t="s">
        <v>405</v>
      </c>
      <c r="F74" s="57" t="s">
        <v>405</v>
      </c>
      <c r="G74" s="53">
        <v>4080</v>
      </c>
      <c r="H74" s="53"/>
      <c r="I74" s="53"/>
      <c r="J74" s="53">
        <v>4080</v>
      </c>
      <c r="K74" s="53"/>
      <c r="L74" s="53"/>
      <c r="M74" s="53"/>
      <c r="N74" s="53"/>
    </row>
    <row r="75" ht="33.1" customHeight="1" spans="1:14">
      <c r="A75" s="54"/>
      <c r="B75" s="56" t="s">
        <v>126</v>
      </c>
      <c r="C75" s="54" t="s">
        <v>525</v>
      </c>
      <c r="D75" s="54" t="s">
        <v>526</v>
      </c>
      <c r="E75" s="57" t="s">
        <v>416</v>
      </c>
      <c r="F75" s="57" t="s">
        <v>405</v>
      </c>
      <c r="G75" s="53">
        <v>213</v>
      </c>
      <c r="H75" s="53">
        <v>213</v>
      </c>
      <c r="I75" s="53"/>
      <c r="J75" s="53"/>
      <c r="K75" s="53"/>
      <c r="L75" s="53"/>
      <c r="M75" s="53"/>
      <c r="N75" s="53"/>
    </row>
    <row r="76" ht="33.1" customHeight="1" spans="1:14">
      <c r="A76" s="54"/>
      <c r="B76" s="56" t="s">
        <v>126</v>
      </c>
      <c r="C76" s="54" t="s">
        <v>527</v>
      </c>
      <c r="D76" s="54" t="s">
        <v>528</v>
      </c>
      <c r="E76" s="57" t="s">
        <v>405</v>
      </c>
      <c r="F76" s="57" t="s">
        <v>405</v>
      </c>
      <c r="G76" s="53">
        <v>1700</v>
      </c>
      <c r="H76" s="53"/>
      <c r="I76" s="53"/>
      <c r="J76" s="53">
        <v>1700</v>
      </c>
      <c r="K76" s="53"/>
      <c r="L76" s="53"/>
      <c r="M76" s="53"/>
      <c r="N76" s="53"/>
    </row>
    <row r="77" ht="33.1" customHeight="1" spans="1:14">
      <c r="A77" s="54"/>
      <c r="B77" s="56" t="s">
        <v>126</v>
      </c>
      <c r="C77" s="54" t="s">
        <v>529</v>
      </c>
      <c r="D77" s="54" t="s">
        <v>530</v>
      </c>
      <c r="E77" s="57" t="s">
        <v>405</v>
      </c>
      <c r="F77" s="57" t="s">
        <v>405</v>
      </c>
      <c r="G77" s="53">
        <v>230</v>
      </c>
      <c r="H77" s="53">
        <v>230</v>
      </c>
      <c r="I77" s="53"/>
      <c r="J77" s="53"/>
      <c r="K77" s="53"/>
      <c r="L77" s="53"/>
      <c r="M77" s="53"/>
      <c r="N77" s="53"/>
    </row>
    <row r="78" ht="33.1" customHeight="1" spans="1:14">
      <c r="A78" s="54"/>
      <c r="B78" s="56" t="s">
        <v>126</v>
      </c>
      <c r="C78" s="54" t="s">
        <v>531</v>
      </c>
      <c r="D78" s="54" t="s">
        <v>532</v>
      </c>
      <c r="E78" s="57" t="s">
        <v>416</v>
      </c>
      <c r="F78" s="57" t="s">
        <v>405</v>
      </c>
      <c r="G78" s="53">
        <v>60</v>
      </c>
      <c r="H78" s="53">
        <v>60</v>
      </c>
      <c r="I78" s="53"/>
      <c r="J78" s="53"/>
      <c r="K78" s="53"/>
      <c r="L78" s="53"/>
      <c r="M78" s="53"/>
      <c r="N78" s="53"/>
    </row>
    <row r="79" ht="33.1" customHeight="1" spans="1:14">
      <c r="A79" s="54"/>
      <c r="B79" s="56" t="s">
        <v>126</v>
      </c>
      <c r="C79" s="54" t="s">
        <v>533</v>
      </c>
      <c r="D79" s="54" t="s">
        <v>534</v>
      </c>
      <c r="E79" s="57" t="s">
        <v>416</v>
      </c>
      <c r="F79" s="57" t="s">
        <v>405</v>
      </c>
      <c r="G79" s="53">
        <v>3600</v>
      </c>
      <c r="H79" s="53">
        <v>3600</v>
      </c>
      <c r="I79" s="53"/>
      <c r="J79" s="53"/>
      <c r="K79" s="53"/>
      <c r="L79" s="53"/>
      <c r="M79" s="53"/>
      <c r="N79" s="53"/>
    </row>
    <row r="80" ht="33.1" customHeight="1" spans="1:14">
      <c r="A80" s="54"/>
      <c r="B80" s="56" t="s">
        <v>126</v>
      </c>
      <c r="C80" s="54" t="s">
        <v>535</v>
      </c>
      <c r="D80" s="54" t="s">
        <v>536</v>
      </c>
      <c r="E80" s="57" t="s">
        <v>405</v>
      </c>
      <c r="F80" s="57" t="s">
        <v>405</v>
      </c>
      <c r="G80" s="53">
        <v>5900</v>
      </c>
      <c r="H80" s="53">
        <v>5900</v>
      </c>
      <c r="I80" s="53"/>
      <c r="J80" s="53"/>
      <c r="K80" s="53"/>
      <c r="L80" s="53"/>
      <c r="M80" s="53"/>
      <c r="N80" s="53"/>
    </row>
    <row r="81" ht="33.1" customHeight="1" spans="1:14">
      <c r="A81" s="54"/>
      <c r="B81" s="56" t="s">
        <v>129</v>
      </c>
      <c r="C81" s="54" t="s">
        <v>517</v>
      </c>
      <c r="D81" s="54" t="s">
        <v>537</v>
      </c>
      <c r="E81" s="57" t="s">
        <v>405</v>
      </c>
      <c r="F81" s="57" t="s">
        <v>405</v>
      </c>
      <c r="G81" s="53">
        <v>192</v>
      </c>
      <c r="H81" s="53">
        <v>192</v>
      </c>
      <c r="I81" s="53"/>
      <c r="J81" s="53"/>
      <c r="K81" s="53"/>
      <c r="L81" s="53"/>
      <c r="M81" s="53"/>
      <c r="N81" s="53"/>
    </row>
    <row r="82" ht="33.1" customHeight="1" spans="1:14">
      <c r="A82" s="54"/>
      <c r="B82" s="56" t="s">
        <v>126</v>
      </c>
      <c r="C82" s="54" t="s">
        <v>538</v>
      </c>
      <c r="D82" s="54" t="s">
        <v>539</v>
      </c>
      <c r="E82" s="57" t="s">
        <v>405</v>
      </c>
      <c r="F82" s="57" t="s">
        <v>405</v>
      </c>
      <c r="G82" s="53">
        <v>5</v>
      </c>
      <c r="H82" s="53">
        <v>5</v>
      </c>
      <c r="I82" s="53"/>
      <c r="J82" s="53"/>
      <c r="K82" s="53"/>
      <c r="L82" s="53"/>
      <c r="M82" s="53"/>
      <c r="N82" s="53"/>
    </row>
    <row r="83" ht="33.1" customHeight="1" spans="1:14">
      <c r="A83" s="54"/>
      <c r="B83" s="56" t="s">
        <v>126</v>
      </c>
      <c r="C83" s="54" t="s">
        <v>540</v>
      </c>
      <c r="D83" s="54" t="s">
        <v>541</v>
      </c>
      <c r="E83" s="57" t="s">
        <v>416</v>
      </c>
      <c r="F83" s="57" t="s">
        <v>405</v>
      </c>
      <c r="G83" s="53">
        <v>200</v>
      </c>
      <c r="H83" s="53">
        <v>200</v>
      </c>
      <c r="I83" s="53"/>
      <c r="J83" s="53"/>
      <c r="K83" s="53"/>
      <c r="L83" s="53"/>
      <c r="M83" s="53"/>
      <c r="N83" s="53"/>
    </row>
    <row r="84" ht="33.1" customHeight="1" spans="1:14">
      <c r="A84" s="54"/>
      <c r="B84" s="56" t="s">
        <v>126</v>
      </c>
      <c r="C84" s="54" t="s">
        <v>542</v>
      </c>
      <c r="D84" s="54" t="s">
        <v>543</v>
      </c>
      <c r="E84" s="57" t="s">
        <v>416</v>
      </c>
      <c r="F84" s="57" t="s">
        <v>405</v>
      </c>
      <c r="G84" s="53">
        <v>3</v>
      </c>
      <c r="H84" s="53">
        <v>3</v>
      </c>
      <c r="I84" s="53"/>
      <c r="J84" s="53"/>
      <c r="K84" s="53"/>
      <c r="L84" s="53"/>
      <c r="M84" s="53"/>
      <c r="N84" s="53"/>
    </row>
    <row r="85" ht="33.1" customHeight="1" spans="1:14">
      <c r="A85" s="54"/>
      <c r="B85" s="56" t="s">
        <v>126</v>
      </c>
      <c r="C85" s="54" t="s">
        <v>544</v>
      </c>
      <c r="D85" s="54" t="s">
        <v>545</v>
      </c>
      <c r="E85" s="57" t="s">
        <v>416</v>
      </c>
      <c r="F85" s="57" t="s">
        <v>405</v>
      </c>
      <c r="G85" s="53">
        <v>605</v>
      </c>
      <c r="H85" s="53">
        <v>605</v>
      </c>
      <c r="I85" s="53"/>
      <c r="J85" s="53"/>
      <c r="K85" s="53"/>
      <c r="L85" s="53"/>
      <c r="M85" s="53"/>
      <c r="N85" s="53"/>
    </row>
    <row r="86" ht="33.1" customHeight="1" spans="1:14">
      <c r="A86" s="54"/>
      <c r="B86" s="56" t="s">
        <v>126</v>
      </c>
      <c r="C86" s="54" t="s">
        <v>546</v>
      </c>
      <c r="D86" s="54" t="s">
        <v>547</v>
      </c>
      <c r="E86" s="57" t="s">
        <v>416</v>
      </c>
      <c r="F86" s="57" t="s">
        <v>405</v>
      </c>
      <c r="G86" s="53">
        <v>1517</v>
      </c>
      <c r="H86" s="53">
        <v>1517</v>
      </c>
      <c r="I86" s="53"/>
      <c r="J86" s="53"/>
      <c r="K86" s="53"/>
      <c r="L86" s="53"/>
      <c r="M86" s="53"/>
      <c r="N86" s="53"/>
    </row>
    <row r="87" ht="33.1" customHeight="1" spans="1:14">
      <c r="A87" s="54"/>
      <c r="B87" s="56" t="s">
        <v>126</v>
      </c>
      <c r="C87" s="54" t="s">
        <v>548</v>
      </c>
      <c r="D87" s="54" t="s">
        <v>549</v>
      </c>
      <c r="E87" s="57" t="s">
        <v>405</v>
      </c>
      <c r="F87" s="57" t="s">
        <v>405</v>
      </c>
      <c r="G87" s="53">
        <v>620</v>
      </c>
      <c r="H87" s="53"/>
      <c r="I87" s="53"/>
      <c r="J87" s="53">
        <v>620</v>
      </c>
      <c r="K87" s="53"/>
      <c r="L87" s="53"/>
      <c r="M87" s="53"/>
      <c r="N87" s="53"/>
    </row>
    <row r="88" ht="33.1" customHeight="1" spans="1:14">
      <c r="A88" s="54"/>
      <c r="B88" s="56" t="s">
        <v>126</v>
      </c>
      <c r="C88" s="54" t="s">
        <v>550</v>
      </c>
      <c r="D88" s="54" t="s">
        <v>551</v>
      </c>
      <c r="E88" s="57" t="s">
        <v>416</v>
      </c>
      <c r="F88" s="57" t="s">
        <v>405</v>
      </c>
      <c r="G88" s="53">
        <v>100</v>
      </c>
      <c r="H88" s="53">
        <v>100</v>
      </c>
      <c r="I88" s="53"/>
      <c r="J88" s="53"/>
      <c r="K88" s="53"/>
      <c r="L88" s="53"/>
      <c r="M88" s="53"/>
      <c r="N88" s="53"/>
    </row>
    <row r="89" ht="33.1" customHeight="1" spans="1:14">
      <c r="A89" s="54"/>
      <c r="B89" s="56" t="s">
        <v>126</v>
      </c>
      <c r="C89" s="54" t="s">
        <v>552</v>
      </c>
      <c r="D89" s="54" t="s">
        <v>553</v>
      </c>
      <c r="E89" s="57" t="s">
        <v>416</v>
      </c>
      <c r="F89" s="57" t="s">
        <v>405</v>
      </c>
      <c r="G89" s="53">
        <v>19.5</v>
      </c>
      <c r="H89" s="53">
        <v>19.5</v>
      </c>
      <c r="I89" s="53"/>
      <c r="J89" s="53"/>
      <c r="K89" s="53"/>
      <c r="L89" s="53"/>
      <c r="M89" s="53"/>
      <c r="N89" s="53"/>
    </row>
    <row r="90" ht="33.1" customHeight="1" spans="1:14">
      <c r="A90" s="54"/>
      <c r="B90" s="56" t="s">
        <v>126</v>
      </c>
      <c r="C90" s="54" t="s">
        <v>554</v>
      </c>
      <c r="D90" s="54" t="s">
        <v>555</v>
      </c>
      <c r="E90" s="57" t="s">
        <v>405</v>
      </c>
      <c r="F90" s="57" t="s">
        <v>405</v>
      </c>
      <c r="G90" s="53">
        <v>6</v>
      </c>
      <c r="H90" s="53">
        <v>6</v>
      </c>
      <c r="I90" s="53"/>
      <c r="J90" s="53"/>
      <c r="K90" s="53"/>
      <c r="L90" s="53"/>
      <c r="M90" s="53"/>
      <c r="N90" s="53"/>
    </row>
    <row r="91" ht="33.1" customHeight="1" spans="1:14">
      <c r="A91" s="54"/>
      <c r="B91" s="56" t="s">
        <v>126</v>
      </c>
      <c r="C91" s="54" t="s">
        <v>444</v>
      </c>
      <c r="D91" s="54" t="s">
        <v>556</v>
      </c>
      <c r="E91" s="57" t="s">
        <v>405</v>
      </c>
      <c r="F91" s="57" t="s">
        <v>405</v>
      </c>
      <c r="G91" s="53">
        <v>20</v>
      </c>
      <c r="H91" s="53">
        <v>20</v>
      </c>
      <c r="I91" s="53"/>
      <c r="J91" s="53"/>
      <c r="K91" s="53"/>
      <c r="L91" s="53"/>
      <c r="M91" s="53"/>
      <c r="N91" s="53"/>
    </row>
    <row r="92" ht="33.1" customHeight="1" spans="1:14">
      <c r="A92" s="54" t="s">
        <v>103</v>
      </c>
      <c r="B92" s="55"/>
      <c r="C92" s="55"/>
      <c r="D92" s="55"/>
      <c r="E92" s="55"/>
      <c r="F92" s="55"/>
      <c r="G92" s="53">
        <v>237.33</v>
      </c>
      <c r="H92" s="53">
        <v>237.33</v>
      </c>
      <c r="I92" s="53"/>
      <c r="J92" s="53"/>
      <c r="K92" s="53"/>
      <c r="L92" s="53"/>
      <c r="M92" s="53"/>
      <c r="N92" s="53"/>
    </row>
    <row r="93" ht="33.1" customHeight="1" spans="1:14">
      <c r="A93" s="54"/>
      <c r="B93" s="56" t="s">
        <v>126</v>
      </c>
      <c r="C93" s="54" t="s">
        <v>557</v>
      </c>
      <c r="D93" s="54" t="s">
        <v>558</v>
      </c>
      <c r="E93" s="57" t="s">
        <v>405</v>
      </c>
      <c r="F93" s="57" t="s">
        <v>405</v>
      </c>
      <c r="G93" s="53">
        <v>1.68</v>
      </c>
      <c r="H93" s="53">
        <v>1.68</v>
      </c>
      <c r="I93" s="53"/>
      <c r="J93" s="53"/>
      <c r="K93" s="53"/>
      <c r="L93" s="53"/>
      <c r="M93" s="53"/>
      <c r="N93" s="53"/>
    </row>
    <row r="94" ht="33.1" customHeight="1" spans="1:14">
      <c r="A94" s="54"/>
      <c r="B94" s="56" t="s">
        <v>126</v>
      </c>
      <c r="C94" s="54" t="s">
        <v>559</v>
      </c>
      <c r="D94" s="54" t="s">
        <v>560</v>
      </c>
      <c r="E94" s="57" t="s">
        <v>405</v>
      </c>
      <c r="F94" s="57" t="s">
        <v>405</v>
      </c>
      <c r="G94" s="53">
        <v>2.49</v>
      </c>
      <c r="H94" s="53">
        <v>2.49</v>
      </c>
      <c r="I94" s="53"/>
      <c r="J94" s="53"/>
      <c r="K94" s="53"/>
      <c r="L94" s="53"/>
      <c r="M94" s="53"/>
      <c r="N94" s="53"/>
    </row>
    <row r="95" ht="77" customHeight="1" spans="1:14">
      <c r="A95" s="54"/>
      <c r="B95" s="56" t="s">
        <v>126</v>
      </c>
      <c r="C95" s="54" t="s">
        <v>561</v>
      </c>
      <c r="D95" s="54" t="s">
        <v>562</v>
      </c>
      <c r="E95" s="57" t="s">
        <v>416</v>
      </c>
      <c r="F95" s="57" t="s">
        <v>405</v>
      </c>
      <c r="G95" s="53">
        <v>200</v>
      </c>
      <c r="H95" s="53">
        <v>200</v>
      </c>
      <c r="I95" s="53"/>
      <c r="J95" s="53"/>
      <c r="K95" s="53"/>
      <c r="L95" s="53"/>
      <c r="M95" s="53"/>
      <c r="N95" s="53"/>
    </row>
    <row r="96" ht="126" customHeight="1" spans="1:14">
      <c r="A96" s="54"/>
      <c r="B96" s="56" t="s">
        <v>129</v>
      </c>
      <c r="C96" s="54" t="s">
        <v>563</v>
      </c>
      <c r="D96" s="54" t="s">
        <v>564</v>
      </c>
      <c r="E96" s="57" t="s">
        <v>405</v>
      </c>
      <c r="F96" s="57" t="s">
        <v>405</v>
      </c>
      <c r="G96" s="53">
        <v>0.5</v>
      </c>
      <c r="H96" s="53">
        <v>0.5</v>
      </c>
      <c r="I96" s="53"/>
      <c r="J96" s="53"/>
      <c r="K96" s="53"/>
      <c r="L96" s="53"/>
      <c r="M96" s="53"/>
      <c r="N96" s="53"/>
    </row>
    <row r="97" ht="76" customHeight="1" spans="1:14">
      <c r="A97" s="54"/>
      <c r="B97" s="56" t="s">
        <v>126</v>
      </c>
      <c r="C97" s="54" t="s">
        <v>565</v>
      </c>
      <c r="D97" s="54" t="s">
        <v>566</v>
      </c>
      <c r="E97" s="57" t="s">
        <v>416</v>
      </c>
      <c r="F97" s="57" t="s">
        <v>405</v>
      </c>
      <c r="G97" s="53">
        <v>30</v>
      </c>
      <c r="H97" s="53">
        <v>30</v>
      </c>
      <c r="I97" s="53"/>
      <c r="J97" s="53"/>
      <c r="K97" s="53"/>
      <c r="L97" s="53"/>
      <c r="M97" s="53"/>
      <c r="N97" s="53"/>
    </row>
    <row r="98" ht="33.1" customHeight="1" spans="1:14">
      <c r="A98" s="54"/>
      <c r="B98" s="56" t="s">
        <v>126</v>
      </c>
      <c r="C98" s="54" t="s">
        <v>567</v>
      </c>
      <c r="D98" s="54" t="s">
        <v>568</v>
      </c>
      <c r="E98" s="57" t="s">
        <v>405</v>
      </c>
      <c r="F98" s="57" t="s">
        <v>405</v>
      </c>
      <c r="G98" s="53">
        <v>0.22</v>
      </c>
      <c r="H98" s="53">
        <v>0.22</v>
      </c>
      <c r="I98" s="53"/>
      <c r="J98" s="53"/>
      <c r="K98" s="53"/>
      <c r="L98" s="53"/>
      <c r="M98" s="53"/>
      <c r="N98" s="53"/>
    </row>
    <row r="99" ht="33.1" customHeight="1" spans="1:14">
      <c r="A99" s="54"/>
      <c r="B99" s="56" t="s">
        <v>126</v>
      </c>
      <c r="C99" s="54" t="s">
        <v>382</v>
      </c>
      <c r="D99" s="54" t="s">
        <v>569</v>
      </c>
      <c r="E99" s="57" t="s">
        <v>405</v>
      </c>
      <c r="F99" s="57" t="s">
        <v>405</v>
      </c>
      <c r="G99" s="53">
        <v>1</v>
      </c>
      <c r="H99" s="53">
        <v>1</v>
      </c>
      <c r="I99" s="53"/>
      <c r="J99" s="53"/>
      <c r="K99" s="53"/>
      <c r="L99" s="53"/>
      <c r="M99" s="53"/>
      <c r="N99" s="53"/>
    </row>
    <row r="100" ht="33.1" customHeight="1" spans="1:14">
      <c r="A100" s="54"/>
      <c r="B100" s="56" t="s">
        <v>126</v>
      </c>
      <c r="C100" s="54" t="s">
        <v>570</v>
      </c>
      <c r="D100" s="54" t="s">
        <v>571</v>
      </c>
      <c r="E100" s="57" t="s">
        <v>405</v>
      </c>
      <c r="F100" s="57" t="s">
        <v>405</v>
      </c>
      <c r="G100" s="53">
        <v>1.44</v>
      </c>
      <c r="H100" s="53">
        <v>1.44</v>
      </c>
      <c r="I100" s="53"/>
      <c r="J100" s="53"/>
      <c r="K100" s="53"/>
      <c r="L100" s="53"/>
      <c r="M100" s="53"/>
      <c r="N100" s="53"/>
    </row>
    <row r="101" ht="33.1" customHeight="1" spans="1:14">
      <c r="A101" s="54" t="s">
        <v>104</v>
      </c>
      <c r="B101" s="55"/>
      <c r="C101" s="55"/>
      <c r="D101" s="55"/>
      <c r="E101" s="55"/>
      <c r="F101" s="55"/>
      <c r="G101" s="53">
        <v>3</v>
      </c>
      <c r="H101" s="53">
        <v>3</v>
      </c>
      <c r="I101" s="53"/>
      <c r="J101" s="53"/>
      <c r="K101" s="53"/>
      <c r="L101" s="53"/>
      <c r="M101" s="53"/>
      <c r="N101" s="53"/>
    </row>
    <row r="102" ht="86" customHeight="1" spans="1:14">
      <c r="A102" s="54"/>
      <c r="B102" s="56" t="s">
        <v>126</v>
      </c>
      <c r="C102" s="54" t="s">
        <v>382</v>
      </c>
      <c r="D102" s="54" t="s">
        <v>572</v>
      </c>
      <c r="E102" s="57" t="s">
        <v>405</v>
      </c>
      <c r="F102" s="57" t="s">
        <v>405</v>
      </c>
      <c r="G102" s="53">
        <v>1</v>
      </c>
      <c r="H102" s="53">
        <v>1</v>
      </c>
      <c r="I102" s="53"/>
      <c r="J102" s="53"/>
      <c r="K102" s="53"/>
      <c r="L102" s="53"/>
      <c r="M102" s="53"/>
      <c r="N102" s="53"/>
    </row>
    <row r="103" ht="124" customHeight="1" spans="1:14">
      <c r="A103" s="54"/>
      <c r="B103" s="56" t="s">
        <v>126</v>
      </c>
      <c r="C103" s="54" t="s">
        <v>431</v>
      </c>
      <c r="D103" s="54" t="s">
        <v>573</v>
      </c>
      <c r="E103" s="57" t="s">
        <v>405</v>
      </c>
      <c r="F103" s="57" t="s">
        <v>405</v>
      </c>
      <c r="G103" s="53">
        <v>2</v>
      </c>
      <c r="H103" s="53">
        <v>2</v>
      </c>
      <c r="I103" s="53"/>
      <c r="J103" s="53"/>
      <c r="K103" s="53"/>
      <c r="L103" s="53"/>
      <c r="M103" s="53"/>
      <c r="N103" s="53"/>
    </row>
    <row r="104" ht="33.1" customHeight="1" spans="1:14">
      <c r="A104" s="54" t="s">
        <v>105</v>
      </c>
      <c r="B104" s="55"/>
      <c r="C104" s="55"/>
      <c r="D104" s="55"/>
      <c r="E104" s="55"/>
      <c r="F104" s="55"/>
      <c r="G104" s="53">
        <v>4.65</v>
      </c>
      <c r="H104" s="53">
        <v>4.65</v>
      </c>
      <c r="I104" s="53"/>
      <c r="J104" s="53"/>
      <c r="K104" s="53"/>
      <c r="L104" s="53"/>
      <c r="M104" s="53"/>
      <c r="N104" s="53"/>
    </row>
    <row r="105" ht="69" customHeight="1" spans="1:14">
      <c r="A105" s="54"/>
      <c r="B105" s="56" t="s">
        <v>126</v>
      </c>
      <c r="C105" s="54" t="s">
        <v>483</v>
      </c>
      <c r="D105" s="54" t="s">
        <v>574</v>
      </c>
      <c r="E105" s="57" t="s">
        <v>405</v>
      </c>
      <c r="F105" s="57" t="s">
        <v>405</v>
      </c>
      <c r="G105" s="53">
        <v>3.65</v>
      </c>
      <c r="H105" s="53">
        <v>3.65</v>
      </c>
      <c r="I105" s="53"/>
      <c r="J105" s="53"/>
      <c r="K105" s="53"/>
      <c r="L105" s="53"/>
      <c r="M105" s="53"/>
      <c r="N105" s="53"/>
    </row>
    <row r="106" ht="33.1" customHeight="1" spans="1:14">
      <c r="A106" s="54"/>
      <c r="B106" s="56" t="s">
        <v>126</v>
      </c>
      <c r="C106" s="54" t="s">
        <v>382</v>
      </c>
      <c r="D106" s="54" t="s">
        <v>382</v>
      </c>
      <c r="E106" s="57" t="s">
        <v>405</v>
      </c>
      <c r="F106" s="57" t="s">
        <v>405</v>
      </c>
      <c r="G106" s="53">
        <v>1</v>
      </c>
      <c r="H106" s="53">
        <v>1</v>
      </c>
      <c r="I106" s="53"/>
      <c r="J106" s="53"/>
      <c r="K106" s="53"/>
      <c r="L106" s="53"/>
      <c r="M106" s="53"/>
      <c r="N106" s="53"/>
    </row>
    <row r="107" ht="33.1" customHeight="1" spans="1:14">
      <c r="A107" s="54" t="s">
        <v>106</v>
      </c>
      <c r="B107" s="55"/>
      <c r="C107" s="55"/>
      <c r="D107" s="55"/>
      <c r="E107" s="55"/>
      <c r="F107" s="55"/>
      <c r="G107" s="53">
        <v>1622.41</v>
      </c>
      <c r="H107" s="53">
        <v>1622.41</v>
      </c>
      <c r="I107" s="53"/>
      <c r="J107" s="53"/>
      <c r="K107" s="53"/>
      <c r="L107" s="53"/>
      <c r="M107" s="53"/>
      <c r="N107" s="53"/>
    </row>
    <row r="108" ht="33.1" customHeight="1" spans="1:14">
      <c r="A108" s="54"/>
      <c r="B108" s="56" t="s">
        <v>126</v>
      </c>
      <c r="C108" s="54" t="s">
        <v>575</v>
      </c>
      <c r="D108" s="54" t="s">
        <v>576</v>
      </c>
      <c r="E108" s="57" t="s">
        <v>416</v>
      </c>
      <c r="F108" s="57" t="s">
        <v>405</v>
      </c>
      <c r="G108" s="53">
        <v>2</v>
      </c>
      <c r="H108" s="53">
        <v>2</v>
      </c>
      <c r="I108" s="53"/>
      <c r="J108" s="53"/>
      <c r="K108" s="53"/>
      <c r="L108" s="53"/>
      <c r="M108" s="53"/>
      <c r="N108" s="53"/>
    </row>
    <row r="109" ht="33.1" customHeight="1" spans="1:14">
      <c r="A109" s="54"/>
      <c r="B109" s="56" t="s">
        <v>126</v>
      </c>
      <c r="C109" s="54" t="s">
        <v>577</v>
      </c>
      <c r="D109" s="54" t="s">
        <v>578</v>
      </c>
      <c r="E109" s="57" t="s">
        <v>405</v>
      </c>
      <c r="F109" s="57" t="s">
        <v>405</v>
      </c>
      <c r="G109" s="53">
        <v>160.36</v>
      </c>
      <c r="H109" s="53">
        <v>160.36</v>
      </c>
      <c r="I109" s="53"/>
      <c r="J109" s="53"/>
      <c r="K109" s="53"/>
      <c r="L109" s="53"/>
      <c r="M109" s="53"/>
      <c r="N109" s="53"/>
    </row>
    <row r="110" ht="46.55" customHeight="1" spans="1:14">
      <c r="A110" s="54"/>
      <c r="B110" s="56" t="s">
        <v>126</v>
      </c>
      <c r="C110" s="54" t="s">
        <v>579</v>
      </c>
      <c r="D110" s="54" t="s">
        <v>580</v>
      </c>
      <c r="E110" s="57" t="s">
        <v>416</v>
      </c>
      <c r="F110" s="57" t="s">
        <v>405</v>
      </c>
      <c r="G110" s="53">
        <v>70</v>
      </c>
      <c r="H110" s="53">
        <v>70</v>
      </c>
      <c r="I110" s="53"/>
      <c r="J110" s="53"/>
      <c r="K110" s="53"/>
      <c r="L110" s="53"/>
      <c r="M110" s="53"/>
      <c r="N110" s="53"/>
    </row>
    <row r="111" ht="33.1" customHeight="1" spans="1:14">
      <c r="A111" s="54"/>
      <c r="B111" s="56" t="s">
        <v>126</v>
      </c>
      <c r="C111" s="54" t="s">
        <v>581</v>
      </c>
      <c r="D111" s="54" t="s">
        <v>582</v>
      </c>
      <c r="E111" s="57" t="s">
        <v>405</v>
      </c>
      <c r="F111" s="57" t="s">
        <v>405</v>
      </c>
      <c r="G111" s="53">
        <v>10</v>
      </c>
      <c r="H111" s="53">
        <v>10</v>
      </c>
      <c r="I111" s="53"/>
      <c r="J111" s="53"/>
      <c r="K111" s="53"/>
      <c r="L111" s="53"/>
      <c r="M111" s="53"/>
      <c r="N111" s="53"/>
    </row>
    <row r="112" ht="33.1" customHeight="1" spans="1:14">
      <c r="A112" s="54"/>
      <c r="B112" s="56" t="s">
        <v>129</v>
      </c>
      <c r="C112" s="54" t="s">
        <v>583</v>
      </c>
      <c r="D112" s="54" t="s">
        <v>584</v>
      </c>
      <c r="E112" s="57" t="s">
        <v>416</v>
      </c>
      <c r="F112" s="57" t="s">
        <v>405</v>
      </c>
      <c r="G112" s="53">
        <v>54</v>
      </c>
      <c r="H112" s="53">
        <v>54</v>
      </c>
      <c r="I112" s="53"/>
      <c r="J112" s="53"/>
      <c r="K112" s="53"/>
      <c r="L112" s="53"/>
      <c r="M112" s="53"/>
      <c r="N112" s="53"/>
    </row>
    <row r="113" ht="33.1" customHeight="1" spans="1:14">
      <c r="A113" s="54"/>
      <c r="B113" s="56" t="s">
        <v>126</v>
      </c>
      <c r="C113" s="54" t="s">
        <v>585</v>
      </c>
      <c r="D113" s="54" t="s">
        <v>586</v>
      </c>
      <c r="E113" s="57" t="s">
        <v>416</v>
      </c>
      <c r="F113" s="57" t="s">
        <v>405</v>
      </c>
      <c r="G113" s="53">
        <v>20</v>
      </c>
      <c r="H113" s="53">
        <v>20</v>
      </c>
      <c r="I113" s="53"/>
      <c r="J113" s="53"/>
      <c r="K113" s="53"/>
      <c r="L113" s="53"/>
      <c r="M113" s="53"/>
      <c r="N113" s="53"/>
    </row>
    <row r="114" ht="33.1" customHeight="1" spans="1:14">
      <c r="A114" s="54"/>
      <c r="B114" s="56" t="s">
        <v>126</v>
      </c>
      <c r="C114" s="54" t="s">
        <v>587</v>
      </c>
      <c r="D114" s="54" t="s">
        <v>588</v>
      </c>
      <c r="E114" s="57" t="s">
        <v>416</v>
      </c>
      <c r="F114" s="57" t="s">
        <v>405</v>
      </c>
      <c r="G114" s="53">
        <v>16.63</v>
      </c>
      <c r="H114" s="53">
        <v>16.63</v>
      </c>
      <c r="I114" s="53"/>
      <c r="J114" s="53"/>
      <c r="K114" s="53"/>
      <c r="L114" s="53"/>
      <c r="M114" s="53"/>
      <c r="N114" s="53"/>
    </row>
    <row r="115" ht="33.1" customHeight="1" spans="1:14">
      <c r="A115" s="54"/>
      <c r="B115" s="56" t="s">
        <v>125</v>
      </c>
      <c r="C115" s="54" t="s">
        <v>589</v>
      </c>
      <c r="D115" s="54" t="s">
        <v>590</v>
      </c>
      <c r="E115" s="57" t="s">
        <v>405</v>
      </c>
      <c r="F115" s="57" t="s">
        <v>405</v>
      </c>
      <c r="G115" s="53">
        <v>4.2</v>
      </c>
      <c r="H115" s="53">
        <v>4.2</v>
      </c>
      <c r="I115" s="53"/>
      <c r="J115" s="53"/>
      <c r="K115" s="53"/>
      <c r="L115" s="53"/>
      <c r="M115" s="53"/>
      <c r="N115" s="53"/>
    </row>
    <row r="116" ht="33.1" customHeight="1" spans="1:14">
      <c r="A116" s="54"/>
      <c r="B116" s="56" t="s">
        <v>126</v>
      </c>
      <c r="C116" s="54" t="s">
        <v>591</v>
      </c>
      <c r="D116" s="54" t="s">
        <v>592</v>
      </c>
      <c r="E116" s="57" t="s">
        <v>405</v>
      </c>
      <c r="F116" s="57" t="s">
        <v>405</v>
      </c>
      <c r="G116" s="53">
        <v>10</v>
      </c>
      <c r="H116" s="53">
        <v>10</v>
      </c>
      <c r="I116" s="53"/>
      <c r="J116" s="53"/>
      <c r="K116" s="53"/>
      <c r="L116" s="53"/>
      <c r="M116" s="53"/>
      <c r="N116" s="53"/>
    </row>
    <row r="117" ht="33.1" customHeight="1" spans="1:14">
      <c r="A117" s="54"/>
      <c r="B117" s="56" t="s">
        <v>126</v>
      </c>
      <c r="C117" s="54" t="s">
        <v>593</v>
      </c>
      <c r="D117" s="54" t="s">
        <v>594</v>
      </c>
      <c r="E117" s="57" t="s">
        <v>405</v>
      </c>
      <c r="F117" s="57" t="s">
        <v>405</v>
      </c>
      <c r="G117" s="53">
        <v>12</v>
      </c>
      <c r="H117" s="53">
        <v>12</v>
      </c>
      <c r="I117" s="53"/>
      <c r="J117" s="53"/>
      <c r="K117" s="53"/>
      <c r="L117" s="53"/>
      <c r="M117" s="53"/>
      <c r="N117" s="53"/>
    </row>
    <row r="118" ht="33.1" customHeight="1" spans="1:14">
      <c r="A118" s="54"/>
      <c r="B118" s="56" t="s">
        <v>126</v>
      </c>
      <c r="C118" s="54" t="s">
        <v>595</v>
      </c>
      <c r="D118" s="54" t="s">
        <v>596</v>
      </c>
      <c r="E118" s="57" t="s">
        <v>405</v>
      </c>
      <c r="F118" s="57" t="s">
        <v>405</v>
      </c>
      <c r="G118" s="53">
        <v>5</v>
      </c>
      <c r="H118" s="53">
        <v>5</v>
      </c>
      <c r="I118" s="53"/>
      <c r="J118" s="53"/>
      <c r="K118" s="53"/>
      <c r="L118" s="53"/>
      <c r="M118" s="53"/>
      <c r="N118" s="53"/>
    </row>
    <row r="119" ht="33.1" customHeight="1" spans="1:14">
      <c r="A119" s="54"/>
      <c r="B119" s="56" t="s">
        <v>126</v>
      </c>
      <c r="C119" s="54" t="s">
        <v>597</v>
      </c>
      <c r="D119" s="54" t="s">
        <v>598</v>
      </c>
      <c r="E119" s="57" t="s">
        <v>416</v>
      </c>
      <c r="F119" s="57" t="s">
        <v>405</v>
      </c>
      <c r="G119" s="53">
        <v>5</v>
      </c>
      <c r="H119" s="53">
        <v>5</v>
      </c>
      <c r="I119" s="53"/>
      <c r="J119" s="53"/>
      <c r="K119" s="53"/>
      <c r="L119" s="53"/>
      <c r="M119" s="53"/>
      <c r="N119" s="53"/>
    </row>
    <row r="120" ht="33.1" customHeight="1" spans="1:14">
      <c r="A120" s="54"/>
      <c r="B120" s="56" t="s">
        <v>129</v>
      </c>
      <c r="C120" s="54" t="s">
        <v>599</v>
      </c>
      <c r="D120" s="54" t="s">
        <v>600</v>
      </c>
      <c r="E120" s="57" t="s">
        <v>416</v>
      </c>
      <c r="F120" s="57" t="s">
        <v>405</v>
      </c>
      <c r="G120" s="53">
        <v>30</v>
      </c>
      <c r="H120" s="53">
        <v>30</v>
      </c>
      <c r="I120" s="53"/>
      <c r="J120" s="53"/>
      <c r="K120" s="53"/>
      <c r="L120" s="53"/>
      <c r="M120" s="53"/>
      <c r="N120" s="53"/>
    </row>
    <row r="121" ht="33.1" customHeight="1" spans="1:14">
      <c r="A121" s="54"/>
      <c r="B121" s="56" t="s">
        <v>126</v>
      </c>
      <c r="C121" s="54" t="s">
        <v>601</v>
      </c>
      <c r="D121" s="54" t="s">
        <v>602</v>
      </c>
      <c r="E121" s="57" t="s">
        <v>416</v>
      </c>
      <c r="F121" s="57" t="s">
        <v>405</v>
      </c>
      <c r="G121" s="53">
        <v>5</v>
      </c>
      <c r="H121" s="53">
        <v>5</v>
      </c>
      <c r="I121" s="53"/>
      <c r="J121" s="53"/>
      <c r="K121" s="53"/>
      <c r="L121" s="53"/>
      <c r="M121" s="53"/>
      <c r="N121" s="53"/>
    </row>
    <row r="122" ht="46.55" customHeight="1" spans="1:14">
      <c r="A122" s="54"/>
      <c r="B122" s="56" t="s">
        <v>126</v>
      </c>
      <c r="C122" s="54" t="s">
        <v>603</v>
      </c>
      <c r="D122" s="54" t="s">
        <v>604</v>
      </c>
      <c r="E122" s="57" t="s">
        <v>416</v>
      </c>
      <c r="F122" s="57" t="s">
        <v>405</v>
      </c>
      <c r="G122" s="53">
        <v>20</v>
      </c>
      <c r="H122" s="53">
        <v>20</v>
      </c>
      <c r="I122" s="53"/>
      <c r="J122" s="53"/>
      <c r="K122" s="53"/>
      <c r="L122" s="53"/>
      <c r="M122" s="53"/>
      <c r="N122" s="53"/>
    </row>
    <row r="123" ht="33.1" customHeight="1" spans="1:14">
      <c r="A123" s="54"/>
      <c r="B123" s="56" t="s">
        <v>126</v>
      </c>
      <c r="C123" s="54" t="s">
        <v>605</v>
      </c>
      <c r="D123" s="54" t="s">
        <v>606</v>
      </c>
      <c r="E123" s="57" t="s">
        <v>416</v>
      </c>
      <c r="F123" s="57" t="s">
        <v>405</v>
      </c>
      <c r="G123" s="53">
        <v>4.52</v>
      </c>
      <c r="H123" s="53">
        <v>4.52</v>
      </c>
      <c r="I123" s="53"/>
      <c r="J123" s="53"/>
      <c r="K123" s="53"/>
      <c r="L123" s="53"/>
      <c r="M123" s="53"/>
      <c r="N123" s="53"/>
    </row>
    <row r="124" ht="33.1" customHeight="1" spans="1:14">
      <c r="A124" s="54"/>
      <c r="B124" s="56" t="s">
        <v>126</v>
      </c>
      <c r="C124" s="54" t="s">
        <v>607</v>
      </c>
      <c r="D124" s="54" t="s">
        <v>608</v>
      </c>
      <c r="E124" s="57" t="s">
        <v>405</v>
      </c>
      <c r="F124" s="57" t="s">
        <v>405</v>
      </c>
      <c r="G124" s="53">
        <v>82</v>
      </c>
      <c r="H124" s="53">
        <v>82</v>
      </c>
      <c r="I124" s="53"/>
      <c r="J124" s="53"/>
      <c r="K124" s="53"/>
      <c r="L124" s="53"/>
      <c r="M124" s="53"/>
      <c r="N124" s="53"/>
    </row>
    <row r="125" ht="33.1" customHeight="1" spans="1:14">
      <c r="A125" s="54"/>
      <c r="B125" s="56" t="s">
        <v>126</v>
      </c>
      <c r="C125" s="54" t="s">
        <v>382</v>
      </c>
      <c r="D125" s="54" t="s">
        <v>609</v>
      </c>
      <c r="E125" s="57" t="s">
        <v>405</v>
      </c>
      <c r="F125" s="57" t="s">
        <v>405</v>
      </c>
      <c r="G125" s="53">
        <v>1</v>
      </c>
      <c r="H125" s="53">
        <v>1</v>
      </c>
      <c r="I125" s="53"/>
      <c r="J125" s="53"/>
      <c r="K125" s="53"/>
      <c r="L125" s="53"/>
      <c r="M125" s="53"/>
      <c r="N125" s="53"/>
    </row>
    <row r="126" ht="33.1" customHeight="1" spans="1:14">
      <c r="A126" s="54"/>
      <c r="B126" s="56" t="s">
        <v>126</v>
      </c>
      <c r="C126" s="54" t="s">
        <v>610</v>
      </c>
      <c r="D126" s="54" t="s">
        <v>611</v>
      </c>
      <c r="E126" s="57" t="s">
        <v>405</v>
      </c>
      <c r="F126" s="57" t="s">
        <v>405</v>
      </c>
      <c r="G126" s="53">
        <v>61.85</v>
      </c>
      <c r="H126" s="53">
        <v>61.85</v>
      </c>
      <c r="I126" s="53"/>
      <c r="J126" s="53"/>
      <c r="K126" s="53"/>
      <c r="L126" s="53"/>
      <c r="M126" s="53"/>
      <c r="N126" s="53"/>
    </row>
    <row r="127" ht="33.1" customHeight="1" spans="1:14">
      <c r="A127" s="54"/>
      <c r="B127" s="56" t="s">
        <v>126</v>
      </c>
      <c r="C127" s="54" t="s">
        <v>612</v>
      </c>
      <c r="D127" s="54" t="s">
        <v>613</v>
      </c>
      <c r="E127" s="57" t="s">
        <v>416</v>
      </c>
      <c r="F127" s="57" t="s">
        <v>405</v>
      </c>
      <c r="G127" s="53">
        <v>177.8</v>
      </c>
      <c r="H127" s="53">
        <v>177.8</v>
      </c>
      <c r="I127" s="53"/>
      <c r="J127" s="53"/>
      <c r="K127" s="53"/>
      <c r="L127" s="53"/>
      <c r="M127" s="53"/>
      <c r="N127" s="53"/>
    </row>
    <row r="128" ht="33.1" customHeight="1" spans="1:14">
      <c r="A128" s="54"/>
      <c r="B128" s="56" t="s">
        <v>126</v>
      </c>
      <c r="C128" s="54" t="s">
        <v>614</v>
      </c>
      <c r="D128" s="54" t="s">
        <v>615</v>
      </c>
      <c r="E128" s="57" t="s">
        <v>416</v>
      </c>
      <c r="F128" s="57" t="s">
        <v>405</v>
      </c>
      <c r="G128" s="53">
        <v>22.2</v>
      </c>
      <c r="H128" s="53">
        <v>22.2</v>
      </c>
      <c r="I128" s="53"/>
      <c r="J128" s="53"/>
      <c r="K128" s="53"/>
      <c r="L128" s="53"/>
      <c r="M128" s="53"/>
      <c r="N128" s="53"/>
    </row>
    <row r="129" ht="33.1" customHeight="1" spans="1:14">
      <c r="A129" s="54"/>
      <c r="B129" s="56" t="s">
        <v>126</v>
      </c>
      <c r="C129" s="54" t="s">
        <v>616</v>
      </c>
      <c r="D129" s="54" t="s">
        <v>617</v>
      </c>
      <c r="E129" s="57" t="s">
        <v>405</v>
      </c>
      <c r="F129" s="57" t="s">
        <v>405</v>
      </c>
      <c r="G129" s="53">
        <v>130</v>
      </c>
      <c r="H129" s="53">
        <v>130</v>
      </c>
      <c r="I129" s="53"/>
      <c r="J129" s="53"/>
      <c r="K129" s="53"/>
      <c r="L129" s="53"/>
      <c r="M129" s="53"/>
      <c r="N129" s="53"/>
    </row>
    <row r="130" ht="33.1" customHeight="1" spans="1:14">
      <c r="A130" s="54"/>
      <c r="B130" s="56" t="s">
        <v>126</v>
      </c>
      <c r="C130" s="54" t="s">
        <v>618</v>
      </c>
      <c r="D130" s="54" t="s">
        <v>619</v>
      </c>
      <c r="E130" s="57" t="s">
        <v>416</v>
      </c>
      <c r="F130" s="57" t="s">
        <v>405</v>
      </c>
      <c r="G130" s="53">
        <v>50</v>
      </c>
      <c r="H130" s="53">
        <v>50</v>
      </c>
      <c r="I130" s="53"/>
      <c r="J130" s="53"/>
      <c r="K130" s="53"/>
      <c r="L130" s="53"/>
      <c r="M130" s="53"/>
      <c r="N130" s="53"/>
    </row>
    <row r="131" ht="33.1" customHeight="1" spans="1:14">
      <c r="A131" s="54"/>
      <c r="B131" s="56" t="s">
        <v>126</v>
      </c>
      <c r="C131" s="54" t="s">
        <v>620</v>
      </c>
      <c r="D131" s="54" t="s">
        <v>621</v>
      </c>
      <c r="E131" s="57" t="s">
        <v>416</v>
      </c>
      <c r="F131" s="57" t="s">
        <v>405</v>
      </c>
      <c r="G131" s="53">
        <v>38</v>
      </c>
      <c r="H131" s="53">
        <v>38</v>
      </c>
      <c r="I131" s="53"/>
      <c r="J131" s="53"/>
      <c r="K131" s="53"/>
      <c r="L131" s="53"/>
      <c r="M131" s="53"/>
      <c r="N131" s="53"/>
    </row>
    <row r="132" ht="33.1" customHeight="1" spans="1:14">
      <c r="A132" s="54"/>
      <c r="B132" s="56" t="s">
        <v>126</v>
      </c>
      <c r="C132" s="54" t="s">
        <v>622</v>
      </c>
      <c r="D132" s="54" t="s">
        <v>623</v>
      </c>
      <c r="E132" s="57" t="s">
        <v>416</v>
      </c>
      <c r="F132" s="57" t="s">
        <v>405</v>
      </c>
      <c r="G132" s="53">
        <v>15</v>
      </c>
      <c r="H132" s="53">
        <v>15</v>
      </c>
      <c r="I132" s="53"/>
      <c r="J132" s="53"/>
      <c r="K132" s="53"/>
      <c r="L132" s="53"/>
      <c r="M132" s="53"/>
      <c r="N132" s="53"/>
    </row>
    <row r="133" ht="33.1" customHeight="1" spans="1:14">
      <c r="A133" s="54"/>
      <c r="B133" s="56" t="s">
        <v>126</v>
      </c>
      <c r="C133" s="54" t="s">
        <v>624</v>
      </c>
      <c r="D133" s="54" t="s">
        <v>625</v>
      </c>
      <c r="E133" s="57" t="s">
        <v>416</v>
      </c>
      <c r="F133" s="57" t="s">
        <v>405</v>
      </c>
      <c r="G133" s="53">
        <v>80</v>
      </c>
      <c r="H133" s="53">
        <v>80</v>
      </c>
      <c r="I133" s="53"/>
      <c r="J133" s="53"/>
      <c r="K133" s="53"/>
      <c r="L133" s="53"/>
      <c r="M133" s="53"/>
      <c r="N133" s="53"/>
    </row>
    <row r="134" ht="33.1" customHeight="1" spans="1:14">
      <c r="A134" s="54"/>
      <c r="B134" s="56" t="s">
        <v>126</v>
      </c>
      <c r="C134" s="54" t="s">
        <v>626</v>
      </c>
      <c r="D134" s="54" t="s">
        <v>627</v>
      </c>
      <c r="E134" s="57" t="s">
        <v>405</v>
      </c>
      <c r="F134" s="57" t="s">
        <v>405</v>
      </c>
      <c r="G134" s="53">
        <v>9.44</v>
      </c>
      <c r="H134" s="53">
        <v>9.44</v>
      </c>
      <c r="I134" s="53"/>
      <c r="J134" s="53"/>
      <c r="K134" s="53"/>
      <c r="L134" s="53"/>
      <c r="M134" s="53"/>
      <c r="N134" s="53"/>
    </row>
    <row r="135" ht="33.1" customHeight="1" spans="1:14">
      <c r="A135" s="54"/>
      <c r="B135" s="56" t="s">
        <v>125</v>
      </c>
      <c r="C135" s="54" t="s">
        <v>628</v>
      </c>
      <c r="D135" s="54" t="s">
        <v>629</v>
      </c>
      <c r="E135" s="57" t="s">
        <v>405</v>
      </c>
      <c r="F135" s="57" t="s">
        <v>405</v>
      </c>
      <c r="G135" s="53">
        <v>1.15</v>
      </c>
      <c r="H135" s="53">
        <v>1.15</v>
      </c>
      <c r="I135" s="53"/>
      <c r="J135" s="53"/>
      <c r="K135" s="53"/>
      <c r="L135" s="53"/>
      <c r="M135" s="53"/>
      <c r="N135" s="53"/>
    </row>
    <row r="136" ht="33.1" customHeight="1" spans="1:14">
      <c r="A136" s="54"/>
      <c r="B136" s="56" t="s">
        <v>126</v>
      </c>
      <c r="C136" s="54" t="s">
        <v>630</v>
      </c>
      <c r="D136" s="54" t="s">
        <v>631</v>
      </c>
      <c r="E136" s="57" t="s">
        <v>416</v>
      </c>
      <c r="F136" s="57" t="s">
        <v>405</v>
      </c>
      <c r="G136" s="53">
        <v>10</v>
      </c>
      <c r="H136" s="53">
        <v>10</v>
      </c>
      <c r="I136" s="53"/>
      <c r="J136" s="53"/>
      <c r="K136" s="53"/>
      <c r="L136" s="53"/>
      <c r="M136" s="53"/>
      <c r="N136" s="53"/>
    </row>
    <row r="137" ht="33.1" customHeight="1" spans="1:14">
      <c r="A137" s="54"/>
      <c r="B137" s="56" t="s">
        <v>126</v>
      </c>
      <c r="C137" s="54" t="s">
        <v>632</v>
      </c>
      <c r="D137" s="54" t="s">
        <v>633</v>
      </c>
      <c r="E137" s="57" t="s">
        <v>416</v>
      </c>
      <c r="F137" s="57" t="s">
        <v>405</v>
      </c>
      <c r="G137" s="53">
        <v>5</v>
      </c>
      <c r="H137" s="53">
        <v>5</v>
      </c>
      <c r="I137" s="53"/>
      <c r="J137" s="53"/>
      <c r="K137" s="53"/>
      <c r="L137" s="53"/>
      <c r="M137" s="53"/>
      <c r="N137" s="53"/>
    </row>
    <row r="138" ht="33.1" customHeight="1" spans="1:14">
      <c r="A138" s="54"/>
      <c r="B138" s="56" t="s">
        <v>129</v>
      </c>
      <c r="C138" s="54" t="s">
        <v>634</v>
      </c>
      <c r="D138" s="54" t="s">
        <v>635</v>
      </c>
      <c r="E138" s="57" t="s">
        <v>416</v>
      </c>
      <c r="F138" s="57" t="s">
        <v>405</v>
      </c>
      <c r="G138" s="53">
        <v>470</v>
      </c>
      <c r="H138" s="53">
        <v>470</v>
      </c>
      <c r="I138" s="53"/>
      <c r="J138" s="53"/>
      <c r="K138" s="53"/>
      <c r="L138" s="53"/>
      <c r="M138" s="53"/>
      <c r="N138" s="53"/>
    </row>
    <row r="139" ht="33.1" customHeight="1" spans="1:14">
      <c r="A139" s="54"/>
      <c r="B139" s="56" t="s">
        <v>126</v>
      </c>
      <c r="C139" s="54" t="s">
        <v>636</v>
      </c>
      <c r="D139" s="54" t="s">
        <v>637</v>
      </c>
      <c r="E139" s="57" t="s">
        <v>405</v>
      </c>
      <c r="F139" s="57" t="s">
        <v>405</v>
      </c>
      <c r="G139" s="53">
        <v>2.16</v>
      </c>
      <c r="H139" s="53">
        <v>2.16</v>
      </c>
      <c r="I139" s="53"/>
      <c r="J139" s="53"/>
      <c r="K139" s="53"/>
      <c r="L139" s="53"/>
      <c r="M139" s="53"/>
      <c r="N139" s="53"/>
    </row>
    <row r="140" ht="33.1" customHeight="1" spans="1:14">
      <c r="A140" s="54"/>
      <c r="B140" s="56" t="s">
        <v>126</v>
      </c>
      <c r="C140" s="54" t="s">
        <v>638</v>
      </c>
      <c r="D140" s="54" t="s">
        <v>639</v>
      </c>
      <c r="E140" s="57" t="s">
        <v>416</v>
      </c>
      <c r="F140" s="57" t="s">
        <v>405</v>
      </c>
      <c r="G140" s="53">
        <v>28.1</v>
      </c>
      <c r="H140" s="53">
        <v>28.1</v>
      </c>
      <c r="I140" s="53"/>
      <c r="J140" s="53"/>
      <c r="K140" s="53"/>
      <c r="L140" s="53"/>
      <c r="M140" s="53"/>
      <c r="N140" s="53"/>
    </row>
    <row r="141" ht="33.1" customHeight="1" spans="1:14">
      <c r="A141" s="54"/>
      <c r="B141" s="56" t="s">
        <v>126</v>
      </c>
      <c r="C141" s="54" t="s">
        <v>640</v>
      </c>
      <c r="D141" s="54" t="s">
        <v>641</v>
      </c>
      <c r="E141" s="57" t="s">
        <v>405</v>
      </c>
      <c r="F141" s="57" t="s">
        <v>405</v>
      </c>
      <c r="G141" s="53">
        <v>10</v>
      </c>
      <c r="H141" s="53">
        <v>10</v>
      </c>
      <c r="I141" s="53"/>
      <c r="J141" s="53"/>
      <c r="K141" s="53"/>
      <c r="L141" s="53"/>
      <c r="M141" s="53"/>
      <c r="N141" s="53"/>
    </row>
    <row r="142" ht="33.1" customHeight="1" spans="1:14">
      <c r="A142" s="54" t="s">
        <v>107</v>
      </c>
      <c r="B142" s="55"/>
      <c r="C142" s="55"/>
      <c r="D142" s="55"/>
      <c r="E142" s="55"/>
      <c r="F142" s="55"/>
      <c r="G142" s="53">
        <v>130.03</v>
      </c>
      <c r="H142" s="53">
        <v>130.03</v>
      </c>
      <c r="I142" s="53"/>
      <c r="J142" s="53"/>
      <c r="K142" s="53"/>
      <c r="L142" s="53"/>
      <c r="M142" s="53"/>
      <c r="N142" s="53"/>
    </row>
    <row r="143" ht="46" customHeight="1" spans="1:14">
      <c r="A143" s="54"/>
      <c r="B143" s="56" t="s">
        <v>126</v>
      </c>
      <c r="C143" s="54" t="s">
        <v>642</v>
      </c>
      <c r="D143" s="54" t="s">
        <v>643</v>
      </c>
      <c r="E143" s="57" t="s">
        <v>416</v>
      </c>
      <c r="F143" s="57" t="s">
        <v>405</v>
      </c>
      <c r="G143" s="53">
        <v>124.92</v>
      </c>
      <c r="H143" s="53">
        <v>124.92</v>
      </c>
      <c r="I143" s="53"/>
      <c r="J143" s="53"/>
      <c r="K143" s="53"/>
      <c r="L143" s="53"/>
      <c r="M143" s="53"/>
      <c r="N143" s="53"/>
    </row>
    <row r="144" ht="33.1" customHeight="1" spans="1:14">
      <c r="A144" s="54"/>
      <c r="B144" s="56" t="s">
        <v>126</v>
      </c>
      <c r="C144" s="54" t="s">
        <v>644</v>
      </c>
      <c r="D144" s="54" t="s">
        <v>645</v>
      </c>
      <c r="E144" s="57" t="s">
        <v>405</v>
      </c>
      <c r="F144" s="57" t="s">
        <v>405</v>
      </c>
      <c r="G144" s="53">
        <v>1.11</v>
      </c>
      <c r="H144" s="53">
        <v>1.11</v>
      </c>
      <c r="I144" s="53"/>
      <c r="J144" s="53"/>
      <c r="K144" s="53"/>
      <c r="L144" s="53"/>
      <c r="M144" s="53"/>
      <c r="N144" s="53"/>
    </row>
    <row r="145" ht="33.1" customHeight="1" spans="1:14">
      <c r="A145" s="54"/>
      <c r="B145" s="56" t="s">
        <v>126</v>
      </c>
      <c r="C145" s="54" t="s">
        <v>646</v>
      </c>
      <c r="D145" s="54" t="s">
        <v>647</v>
      </c>
      <c r="E145" s="57" t="s">
        <v>405</v>
      </c>
      <c r="F145" s="57" t="s">
        <v>405</v>
      </c>
      <c r="G145" s="53">
        <v>4</v>
      </c>
      <c r="H145" s="53">
        <v>4</v>
      </c>
      <c r="I145" s="53"/>
      <c r="J145" s="53"/>
      <c r="K145" s="53"/>
      <c r="L145" s="53"/>
      <c r="M145" s="53"/>
      <c r="N145" s="53"/>
    </row>
    <row r="146" ht="33.1" customHeight="1" spans="1:14">
      <c r="A146" s="54" t="s">
        <v>108</v>
      </c>
      <c r="B146" s="55"/>
      <c r="C146" s="55"/>
      <c r="D146" s="55"/>
      <c r="E146" s="55"/>
      <c r="F146" s="55"/>
      <c r="G146" s="53">
        <v>106.4</v>
      </c>
      <c r="H146" s="53">
        <v>106.4</v>
      </c>
      <c r="I146" s="53"/>
      <c r="J146" s="53"/>
      <c r="K146" s="53"/>
      <c r="L146" s="53"/>
      <c r="M146" s="53"/>
      <c r="N146" s="53"/>
    </row>
    <row r="147" ht="33.1" customHeight="1" spans="1:14">
      <c r="A147" s="54"/>
      <c r="B147" s="56" t="s">
        <v>126</v>
      </c>
      <c r="C147" s="54" t="s">
        <v>448</v>
      </c>
      <c r="D147" s="54" t="s">
        <v>648</v>
      </c>
      <c r="E147" s="57" t="s">
        <v>416</v>
      </c>
      <c r="F147" s="57" t="s">
        <v>405</v>
      </c>
      <c r="G147" s="53">
        <v>63</v>
      </c>
      <c r="H147" s="53">
        <v>63</v>
      </c>
      <c r="I147" s="53"/>
      <c r="J147" s="53"/>
      <c r="K147" s="53"/>
      <c r="L147" s="53"/>
      <c r="M147" s="53"/>
      <c r="N147" s="53"/>
    </row>
    <row r="148" ht="33.1" customHeight="1" spans="1:14">
      <c r="A148" s="54"/>
      <c r="B148" s="56" t="s">
        <v>126</v>
      </c>
      <c r="C148" s="54" t="s">
        <v>431</v>
      </c>
      <c r="D148" s="54" t="s">
        <v>649</v>
      </c>
      <c r="E148" s="57" t="s">
        <v>405</v>
      </c>
      <c r="F148" s="57" t="s">
        <v>405</v>
      </c>
      <c r="G148" s="53">
        <v>6</v>
      </c>
      <c r="H148" s="53">
        <v>6</v>
      </c>
      <c r="I148" s="53"/>
      <c r="J148" s="53"/>
      <c r="K148" s="53"/>
      <c r="L148" s="53"/>
      <c r="M148" s="53"/>
      <c r="N148" s="53"/>
    </row>
    <row r="149" ht="33.1" customHeight="1" spans="1:14">
      <c r="A149" s="54"/>
      <c r="B149" s="56" t="s">
        <v>126</v>
      </c>
      <c r="C149" s="54" t="s">
        <v>650</v>
      </c>
      <c r="D149" s="54" t="s">
        <v>651</v>
      </c>
      <c r="E149" s="57" t="s">
        <v>405</v>
      </c>
      <c r="F149" s="57" t="s">
        <v>405</v>
      </c>
      <c r="G149" s="53">
        <v>6.4</v>
      </c>
      <c r="H149" s="53">
        <v>6.4</v>
      </c>
      <c r="I149" s="53"/>
      <c r="J149" s="53"/>
      <c r="K149" s="53"/>
      <c r="L149" s="53"/>
      <c r="M149" s="53"/>
      <c r="N149" s="53"/>
    </row>
    <row r="150" ht="33.1" customHeight="1" spans="1:14">
      <c r="A150" s="54"/>
      <c r="B150" s="56" t="s">
        <v>126</v>
      </c>
      <c r="C150" s="54" t="s">
        <v>490</v>
      </c>
      <c r="D150" s="54" t="s">
        <v>652</v>
      </c>
      <c r="E150" s="57" t="s">
        <v>416</v>
      </c>
      <c r="F150" s="57" t="s">
        <v>405</v>
      </c>
      <c r="G150" s="53">
        <v>30</v>
      </c>
      <c r="H150" s="53">
        <v>30</v>
      </c>
      <c r="I150" s="53"/>
      <c r="J150" s="53"/>
      <c r="K150" s="53"/>
      <c r="L150" s="53"/>
      <c r="M150" s="53"/>
      <c r="N150" s="53"/>
    </row>
    <row r="151" ht="33.1" customHeight="1" spans="1:14">
      <c r="A151" s="54"/>
      <c r="B151" s="56" t="s">
        <v>126</v>
      </c>
      <c r="C151" s="54" t="s">
        <v>382</v>
      </c>
      <c r="D151" s="54" t="s">
        <v>653</v>
      </c>
      <c r="E151" s="57" t="s">
        <v>405</v>
      </c>
      <c r="F151" s="57" t="s">
        <v>405</v>
      </c>
      <c r="G151" s="53">
        <v>1</v>
      </c>
      <c r="H151" s="53">
        <v>1</v>
      </c>
      <c r="I151" s="53"/>
      <c r="J151" s="53"/>
      <c r="K151" s="53"/>
      <c r="L151" s="53"/>
      <c r="M151" s="53"/>
      <c r="N151" s="53"/>
    </row>
    <row r="152" ht="33.1" customHeight="1" spans="1:14">
      <c r="A152" s="54" t="s">
        <v>109</v>
      </c>
      <c r="B152" s="55"/>
      <c r="C152" s="55"/>
      <c r="D152" s="55"/>
      <c r="E152" s="55"/>
      <c r="F152" s="55"/>
      <c r="G152" s="53">
        <v>28.15</v>
      </c>
      <c r="H152" s="53">
        <v>28.15</v>
      </c>
      <c r="I152" s="53"/>
      <c r="J152" s="53"/>
      <c r="K152" s="53"/>
      <c r="L152" s="53"/>
      <c r="M152" s="53"/>
      <c r="N152" s="53"/>
    </row>
    <row r="153" ht="33.1" customHeight="1" spans="1:14">
      <c r="A153" s="54"/>
      <c r="B153" s="56" t="s">
        <v>126</v>
      </c>
      <c r="C153" s="54" t="s">
        <v>654</v>
      </c>
      <c r="D153" s="54" t="s">
        <v>655</v>
      </c>
      <c r="E153" s="57" t="s">
        <v>405</v>
      </c>
      <c r="F153" s="57" t="s">
        <v>405</v>
      </c>
      <c r="G153" s="53">
        <v>0.65</v>
      </c>
      <c r="H153" s="53">
        <v>0.65</v>
      </c>
      <c r="I153" s="53"/>
      <c r="J153" s="53"/>
      <c r="K153" s="53"/>
      <c r="L153" s="53"/>
      <c r="M153" s="53"/>
      <c r="N153" s="53"/>
    </row>
    <row r="154" ht="33.1" customHeight="1" spans="1:14">
      <c r="A154" s="54"/>
      <c r="B154" s="56" t="s">
        <v>126</v>
      </c>
      <c r="C154" s="54" t="s">
        <v>431</v>
      </c>
      <c r="D154" s="54" t="s">
        <v>656</v>
      </c>
      <c r="E154" s="57" t="s">
        <v>405</v>
      </c>
      <c r="F154" s="57" t="s">
        <v>405</v>
      </c>
      <c r="G154" s="53">
        <v>23</v>
      </c>
      <c r="H154" s="53">
        <v>23</v>
      </c>
      <c r="I154" s="53"/>
      <c r="J154" s="53"/>
      <c r="K154" s="53"/>
      <c r="L154" s="53"/>
      <c r="M154" s="53"/>
      <c r="N154" s="53"/>
    </row>
    <row r="155" ht="33.1" customHeight="1" spans="1:14">
      <c r="A155" s="54"/>
      <c r="B155" s="56" t="s">
        <v>126</v>
      </c>
      <c r="C155" s="54" t="s">
        <v>657</v>
      </c>
      <c r="D155" s="54" t="s">
        <v>658</v>
      </c>
      <c r="E155" s="57" t="s">
        <v>405</v>
      </c>
      <c r="F155" s="57" t="s">
        <v>405</v>
      </c>
      <c r="G155" s="53">
        <v>3</v>
      </c>
      <c r="H155" s="53">
        <v>3</v>
      </c>
      <c r="I155" s="53"/>
      <c r="J155" s="53"/>
      <c r="K155" s="53"/>
      <c r="L155" s="53"/>
      <c r="M155" s="53"/>
      <c r="N155" s="53"/>
    </row>
    <row r="156" ht="33.1" customHeight="1" spans="1:14">
      <c r="A156" s="54"/>
      <c r="B156" s="56" t="s">
        <v>126</v>
      </c>
      <c r="C156" s="54" t="s">
        <v>382</v>
      </c>
      <c r="D156" s="54" t="s">
        <v>659</v>
      </c>
      <c r="E156" s="57" t="s">
        <v>405</v>
      </c>
      <c r="F156" s="57" t="s">
        <v>405</v>
      </c>
      <c r="G156" s="53">
        <v>1.5</v>
      </c>
      <c r="H156" s="53">
        <v>1.5</v>
      </c>
      <c r="I156" s="53"/>
      <c r="J156" s="53"/>
      <c r="K156" s="53"/>
      <c r="L156" s="53"/>
      <c r="M156" s="53"/>
      <c r="N156" s="53"/>
    </row>
    <row r="157" ht="33.1" customHeight="1" spans="1:14">
      <c r="A157" s="54" t="s">
        <v>110</v>
      </c>
      <c r="B157" s="55"/>
      <c r="C157" s="55"/>
      <c r="D157" s="55"/>
      <c r="E157" s="55"/>
      <c r="F157" s="55"/>
      <c r="G157" s="53">
        <v>5</v>
      </c>
      <c r="H157" s="53">
        <v>5</v>
      </c>
      <c r="I157" s="53"/>
      <c r="J157" s="53"/>
      <c r="K157" s="53"/>
      <c r="L157" s="53"/>
      <c r="M157" s="53"/>
      <c r="N157" s="53"/>
    </row>
    <row r="158" ht="33.1" customHeight="1" spans="1:14">
      <c r="A158" s="54"/>
      <c r="B158" s="56" t="s">
        <v>126</v>
      </c>
      <c r="C158" s="54" t="s">
        <v>431</v>
      </c>
      <c r="D158" s="54" t="s">
        <v>660</v>
      </c>
      <c r="E158" s="57" t="s">
        <v>405</v>
      </c>
      <c r="F158" s="57" t="s">
        <v>405</v>
      </c>
      <c r="G158" s="53">
        <v>4</v>
      </c>
      <c r="H158" s="53">
        <v>4</v>
      </c>
      <c r="I158" s="53"/>
      <c r="J158" s="53"/>
      <c r="K158" s="53"/>
      <c r="L158" s="53"/>
      <c r="M158" s="53"/>
      <c r="N158" s="53"/>
    </row>
    <row r="159" ht="33.1" customHeight="1" spans="1:14">
      <c r="A159" s="54"/>
      <c r="B159" s="56" t="s">
        <v>126</v>
      </c>
      <c r="C159" s="54" t="s">
        <v>382</v>
      </c>
      <c r="D159" s="54" t="s">
        <v>661</v>
      </c>
      <c r="E159" s="57" t="s">
        <v>405</v>
      </c>
      <c r="F159" s="57" t="s">
        <v>405</v>
      </c>
      <c r="G159" s="53">
        <v>1</v>
      </c>
      <c r="H159" s="53">
        <v>1</v>
      </c>
      <c r="I159" s="53"/>
      <c r="J159" s="53"/>
      <c r="K159" s="53"/>
      <c r="L159" s="53"/>
      <c r="M159" s="53"/>
      <c r="N159" s="53"/>
    </row>
    <row r="160" ht="33.1" customHeight="1" spans="1:14">
      <c r="A160" s="54" t="s">
        <v>111</v>
      </c>
      <c r="B160" s="55"/>
      <c r="C160" s="55"/>
      <c r="D160" s="55"/>
      <c r="E160" s="55"/>
      <c r="F160" s="55"/>
      <c r="G160" s="53">
        <v>5</v>
      </c>
      <c r="H160" s="53">
        <v>5</v>
      </c>
      <c r="I160" s="53"/>
      <c r="J160" s="53"/>
      <c r="K160" s="53"/>
      <c r="L160" s="53"/>
      <c r="M160" s="53"/>
      <c r="N160" s="53"/>
    </row>
    <row r="161" ht="33.1" customHeight="1" spans="1:14">
      <c r="A161" s="54"/>
      <c r="B161" s="56" t="s">
        <v>126</v>
      </c>
      <c r="C161" s="54" t="s">
        <v>382</v>
      </c>
      <c r="D161" s="54" t="s">
        <v>662</v>
      </c>
      <c r="E161" s="57" t="s">
        <v>405</v>
      </c>
      <c r="F161" s="57" t="s">
        <v>405</v>
      </c>
      <c r="G161" s="53">
        <v>1</v>
      </c>
      <c r="H161" s="53">
        <v>1</v>
      </c>
      <c r="I161" s="53"/>
      <c r="J161" s="53"/>
      <c r="K161" s="53"/>
      <c r="L161" s="53"/>
      <c r="M161" s="53"/>
      <c r="N161" s="53"/>
    </row>
    <row r="162" ht="158" customHeight="1" spans="1:14">
      <c r="A162" s="54"/>
      <c r="B162" s="56" t="s">
        <v>126</v>
      </c>
      <c r="C162" s="54" t="s">
        <v>431</v>
      </c>
      <c r="D162" s="54" t="s">
        <v>663</v>
      </c>
      <c r="E162" s="57" t="s">
        <v>405</v>
      </c>
      <c r="F162" s="57" t="s">
        <v>405</v>
      </c>
      <c r="G162" s="53">
        <v>4</v>
      </c>
      <c r="H162" s="53">
        <v>4</v>
      </c>
      <c r="I162" s="53"/>
      <c r="J162" s="53"/>
      <c r="K162" s="53"/>
      <c r="L162" s="53"/>
      <c r="M162" s="53"/>
      <c r="N162" s="53"/>
    </row>
    <row r="163" ht="33.1" customHeight="1" spans="1:14">
      <c r="A163" s="54" t="s">
        <v>112</v>
      </c>
      <c r="B163" s="55"/>
      <c r="C163" s="55"/>
      <c r="D163" s="55"/>
      <c r="E163" s="55"/>
      <c r="F163" s="55"/>
      <c r="G163" s="53">
        <v>5</v>
      </c>
      <c r="H163" s="53">
        <v>5</v>
      </c>
      <c r="I163" s="53"/>
      <c r="J163" s="53"/>
      <c r="K163" s="53"/>
      <c r="L163" s="53"/>
      <c r="M163" s="53"/>
      <c r="N163" s="53"/>
    </row>
    <row r="164" ht="33.1" customHeight="1" spans="1:14">
      <c r="A164" s="54"/>
      <c r="B164" s="56" t="s">
        <v>126</v>
      </c>
      <c r="C164" s="54" t="s">
        <v>431</v>
      </c>
      <c r="D164" s="54" t="s">
        <v>664</v>
      </c>
      <c r="E164" s="57" t="s">
        <v>405</v>
      </c>
      <c r="F164" s="57" t="s">
        <v>405</v>
      </c>
      <c r="G164" s="53">
        <v>4</v>
      </c>
      <c r="H164" s="53">
        <v>4</v>
      </c>
      <c r="I164" s="53"/>
      <c r="J164" s="53"/>
      <c r="K164" s="53"/>
      <c r="L164" s="53"/>
      <c r="M164" s="53"/>
      <c r="N164" s="53"/>
    </row>
    <row r="165" ht="33.1" customHeight="1" spans="1:14">
      <c r="A165" s="54"/>
      <c r="B165" s="56" t="s">
        <v>126</v>
      </c>
      <c r="C165" s="54" t="s">
        <v>382</v>
      </c>
      <c r="D165" s="54" t="s">
        <v>665</v>
      </c>
      <c r="E165" s="57" t="s">
        <v>405</v>
      </c>
      <c r="F165" s="57" t="s">
        <v>405</v>
      </c>
      <c r="G165" s="53">
        <v>1</v>
      </c>
      <c r="H165" s="53">
        <v>1</v>
      </c>
      <c r="I165" s="53"/>
      <c r="J165" s="53"/>
      <c r="K165" s="53"/>
      <c r="L165" s="53"/>
      <c r="M165" s="53"/>
      <c r="N165" s="53"/>
    </row>
    <row r="166" ht="33.1" customHeight="1" spans="1:14">
      <c r="A166" s="54" t="s">
        <v>113</v>
      </c>
      <c r="B166" s="55"/>
      <c r="C166" s="55"/>
      <c r="D166" s="55"/>
      <c r="E166" s="55"/>
      <c r="F166" s="55"/>
      <c r="G166" s="53">
        <v>5</v>
      </c>
      <c r="H166" s="53">
        <v>5</v>
      </c>
      <c r="I166" s="53"/>
      <c r="J166" s="53"/>
      <c r="K166" s="53"/>
      <c r="L166" s="53"/>
      <c r="M166" s="53"/>
      <c r="N166" s="53"/>
    </row>
    <row r="167" ht="33.1" customHeight="1" spans="1:14">
      <c r="A167" s="54"/>
      <c r="B167" s="56" t="s">
        <v>126</v>
      </c>
      <c r="C167" s="54" t="s">
        <v>382</v>
      </c>
      <c r="D167" s="54" t="s">
        <v>666</v>
      </c>
      <c r="E167" s="57" t="s">
        <v>405</v>
      </c>
      <c r="F167" s="57" t="s">
        <v>405</v>
      </c>
      <c r="G167" s="53">
        <v>1</v>
      </c>
      <c r="H167" s="53">
        <v>1</v>
      </c>
      <c r="I167" s="53"/>
      <c r="J167" s="53"/>
      <c r="K167" s="53"/>
      <c r="L167" s="53"/>
      <c r="M167" s="53"/>
      <c r="N167" s="53"/>
    </row>
    <row r="168" ht="33.1" customHeight="1" spans="1:14">
      <c r="A168" s="54"/>
      <c r="B168" s="56" t="s">
        <v>126</v>
      </c>
      <c r="C168" s="54" t="s">
        <v>431</v>
      </c>
      <c r="D168" s="54" t="s">
        <v>667</v>
      </c>
      <c r="E168" s="57" t="s">
        <v>405</v>
      </c>
      <c r="F168" s="57" t="s">
        <v>405</v>
      </c>
      <c r="G168" s="53">
        <v>4</v>
      </c>
      <c r="H168" s="53">
        <v>4</v>
      </c>
      <c r="I168" s="53"/>
      <c r="J168" s="53"/>
      <c r="K168" s="53"/>
      <c r="L168" s="53"/>
      <c r="M168" s="53"/>
      <c r="N168" s="53"/>
    </row>
    <row r="169" s="19" customFormat="1" ht="33.1" customHeight="1" spans="1:14">
      <c r="A169" s="54" t="s">
        <v>283</v>
      </c>
      <c r="B169" s="60"/>
      <c r="C169" s="60"/>
      <c r="D169" s="60"/>
      <c r="E169" s="60"/>
      <c r="F169" s="60"/>
      <c r="G169" s="53">
        <v>773.8</v>
      </c>
      <c r="H169" s="53">
        <v>773.8</v>
      </c>
      <c r="I169" s="53"/>
      <c r="J169" s="53"/>
      <c r="K169" s="53"/>
      <c r="L169" s="53"/>
      <c r="M169" s="53"/>
      <c r="N169" s="53"/>
    </row>
    <row r="170" s="19" customFormat="1" ht="33.1" customHeight="1" spans="1:14">
      <c r="A170" s="54"/>
      <c r="B170" s="56" t="s">
        <v>126</v>
      </c>
      <c r="C170" s="54" t="s">
        <v>668</v>
      </c>
      <c r="D170" s="54" t="s">
        <v>669</v>
      </c>
      <c r="E170" s="57" t="s">
        <v>405</v>
      </c>
      <c r="F170" s="57" t="s">
        <v>405</v>
      </c>
      <c r="G170" s="53">
        <v>5</v>
      </c>
      <c r="H170" s="53">
        <v>5</v>
      </c>
      <c r="I170" s="53"/>
      <c r="J170" s="53"/>
      <c r="K170" s="53"/>
      <c r="L170" s="53"/>
      <c r="M170" s="53"/>
      <c r="N170" s="53"/>
    </row>
    <row r="171" s="19" customFormat="1" ht="33.1" customHeight="1" spans="1:14">
      <c r="A171" s="54"/>
      <c r="B171" s="56" t="s">
        <v>126</v>
      </c>
      <c r="C171" s="54" t="s">
        <v>670</v>
      </c>
      <c r="D171" s="54" t="s">
        <v>671</v>
      </c>
      <c r="E171" s="57" t="s">
        <v>405</v>
      </c>
      <c r="F171" s="57" t="s">
        <v>405</v>
      </c>
      <c r="G171" s="53">
        <v>10</v>
      </c>
      <c r="H171" s="53">
        <v>10</v>
      </c>
      <c r="I171" s="53"/>
      <c r="J171" s="53"/>
      <c r="K171" s="53"/>
      <c r="L171" s="53"/>
      <c r="M171" s="53"/>
      <c r="N171" s="53"/>
    </row>
    <row r="172" s="19" customFormat="1" ht="33.1" customHeight="1" spans="1:14">
      <c r="A172" s="54"/>
      <c r="B172" s="56" t="s">
        <v>126</v>
      </c>
      <c r="C172" s="54" t="s">
        <v>672</v>
      </c>
      <c r="D172" s="54" t="s">
        <v>673</v>
      </c>
      <c r="E172" s="57" t="s">
        <v>405</v>
      </c>
      <c r="F172" s="57" t="s">
        <v>405</v>
      </c>
      <c r="G172" s="53">
        <v>2</v>
      </c>
      <c r="H172" s="53">
        <v>2</v>
      </c>
      <c r="I172" s="53"/>
      <c r="J172" s="53"/>
      <c r="K172" s="53"/>
      <c r="L172" s="53"/>
      <c r="M172" s="53"/>
      <c r="N172" s="53"/>
    </row>
    <row r="173" s="19" customFormat="1" ht="33.1" customHeight="1" spans="1:14">
      <c r="A173" s="54"/>
      <c r="B173" s="56" t="s">
        <v>126</v>
      </c>
      <c r="C173" s="54" t="s">
        <v>674</v>
      </c>
      <c r="D173" s="54" t="s">
        <v>675</v>
      </c>
      <c r="E173" s="57" t="s">
        <v>416</v>
      </c>
      <c r="F173" s="57" t="s">
        <v>405</v>
      </c>
      <c r="G173" s="53">
        <v>20</v>
      </c>
      <c r="H173" s="53">
        <v>20</v>
      </c>
      <c r="I173" s="53"/>
      <c r="J173" s="53"/>
      <c r="K173" s="53"/>
      <c r="L173" s="53"/>
      <c r="M173" s="53"/>
      <c r="N173" s="53"/>
    </row>
    <row r="174" s="19" customFormat="1" ht="33.1" customHeight="1" spans="1:14">
      <c r="A174" s="54"/>
      <c r="B174" s="56" t="s">
        <v>126</v>
      </c>
      <c r="C174" s="54" t="s">
        <v>676</v>
      </c>
      <c r="D174" s="54" t="s">
        <v>677</v>
      </c>
      <c r="E174" s="57" t="s">
        <v>416</v>
      </c>
      <c r="F174" s="57" t="s">
        <v>405</v>
      </c>
      <c r="G174" s="53">
        <v>40</v>
      </c>
      <c r="H174" s="53">
        <v>40</v>
      </c>
      <c r="I174" s="53"/>
      <c r="J174" s="53"/>
      <c r="K174" s="53"/>
      <c r="L174" s="53"/>
      <c r="M174" s="53"/>
      <c r="N174" s="53"/>
    </row>
    <row r="175" s="19" customFormat="1" ht="33.1" customHeight="1" spans="1:14">
      <c r="A175" s="54"/>
      <c r="B175" s="56" t="s">
        <v>126</v>
      </c>
      <c r="C175" s="54" t="s">
        <v>678</v>
      </c>
      <c r="D175" s="54" t="s">
        <v>679</v>
      </c>
      <c r="E175" s="57" t="s">
        <v>416</v>
      </c>
      <c r="F175" s="57" t="s">
        <v>405</v>
      </c>
      <c r="G175" s="53">
        <v>90</v>
      </c>
      <c r="H175" s="53">
        <v>90</v>
      </c>
      <c r="I175" s="53"/>
      <c r="J175" s="53"/>
      <c r="K175" s="53"/>
      <c r="L175" s="53"/>
      <c r="M175" s="53"/>
      <c r="N175" s="53"/>
    </row>
    <row r="176" s="19" customFormat="1" ht="33.1" customHeight="1" spans="1:14">
      <c r="A176" s="54"/>
      <c r="B176" s="56" t="s">
        <v>126</v>
      </c>
      <c r="C176" s="54" t="s">
        <v>680</v>
      </c>
      <c r="D176" s="54" t="s">
        <v>681</v>
      </c>
      <c r="E176" s="57" t="s">
        <v>405</v>
      </c>
      <c r="F176" s="57" t="s">
        <v>405</v>
      </c>
      <c r="G176" s="53">
        <v>222.4</v>
      </c>
      <c r="H176" s="53">
        <v>222.4</v>
      </c>
      <c r="I176" s="53"/>
      <c r="J176" s="53"/>
      <c r="K176" s="53"/>
      <c r="L176" s="53"/>
      <c r="M176" s="53"/>
      <c r="N176" s="53"/>
    </row>
    <row r="177" s="19" customFormat="1" ht="33.1" customHeight="1" spans="1:14">
      <c r="A177" s="54"/>
      <c r="B177" s="56" t="s">
        <v>126</v>
      </c>
      <c r="C177" s="54" t="s">
        <v>682</v>
      </c>
      <c r="D177" s="54" t="s">
        <v>683</v>
      </c>
      <c r="E177" s="57" t="s">
        <v>405</v>
      </c>
      <c r="F177" s="57" t="s">
        <v>405</v>
      </c>
      <c r="G177" s="53">
        <v>10</v>
      </c>
      <c r="H177" s="53">
        <v>10</v>
      </c>
      <c r="I177" s="53"/>
      <c r="J177" s="53"/>
      <c r="K177" s="53"/>
      <c r="L177" s="53"/>
      <c r="M177" s="53"/>
      <c r="N177" s="53"/>
    </row>
    <row r="178" s="19" customFormat="1" ht="33.1" customHeight="1" spans="1:14">
      <c r="A178" s="54"/>
      <c r="B178" s="56" t="s">
        <v>126</v>
      </c>
      <c r="C178" s="54" t="s">
        <v>684</v>
      </c>
      <c r="D178" s="54" t="s">
        <v>685</v>
      </c>
      <c r="E178" s="57" t="s">
        <v>405</v>
      </c>
      <c r="F178" s="57" t="s">
        <v>405</v>
      </c>
      <c r="G178" s="53">
        <v>1</v>
      </c>
      <c r="H178" s="53">
        <v>1</v>
      </c>
      <c r="I178" s="53"/>
      <c r="J178" s="53"/>
      <c r="K178" s="53"/>
      <c r="L178" s="53"/>
      <c r="M178" s="53"/>
      <c r="N178" s="53"/>
    </row>
    <row r="179" s="19" customFormat="1" ht="33.1" customHeight="1" spans="1:14">
      <c r="A179" s="54"/>
      <c r="B179" s="56" t="s">
        <v>126</v>
      </c>
      <c r="C179" s="54" t="s">
        <v>686</v>
      </c>
      <c r="D179" s="54" t="s">
        <v>687</v>
      </c>
      <c r="E179" s="57" t="s">
        <v>416</v>
      </c>
      <c r="F179" s="57" t="s">
        <v>405</v>
      </c>
      <c r="G179" s="53">
        <v>20</v>
      </c>
      <c r="H179" s="53">
        <v>20</v>
      </c>
      <c r="I179" s="53"/>
      <c r="J179" s="53"/>
      <c r="K179" s="53"/>
      <c r="L179" s="53"/>
      <c r="M179" s="53"/>
      <c r="N179" s="53"/>
    </row>
    <row r="180" s="19" customFormat="1" ht="33.1" customHeight="1" spans="1:14">
      <c r="A180" s="54"/>
      <c r="B180" s="56" t="s">
        <v>126</v>
      </c>
      <c r="C180" s="54" t="s">
        <v>688</v>
      </c>
      <c r="D180" s="54" t="s">
        <v>689</v>
      </c>
      <c r="E180" s="57" t="s">
        <v>416</v>
      </c>
      <c r="F180" s="57" t="s">
        <v>405</v>
      </c>
      <c r="G180" s="53">
        <v>30</v>
      </c>
      <c r="H180" s="53">
        <v>30</v>
      </c>
      <c r="I180" s="53"/>
      <c r="J180" s="53"/>
      <c r="K180" s="53"/>
      <c r="L180" s="53"/>
      <c r="M180" s="53"/>
      <c r="N180" s="53"/>
    </row>
    <row r="181" s="19" customFormat="1" ht="33.1" customHeight="1" spans="1:14">
      <c r="A181" s="54"/>
      <c r="B181" s="56" t="s">
        <v>126</v>
      </c>
      <c r="C181" s="54" t="s">
        <v>690</v>
      </c>
      <c r="D181" s="54" t="s">
        <v>691</v>
      </c>
      <c r="E181" s="57" t="s">
        <v>405</v>
      </c>
      <c r="F181" s="57" t="s">
        <v>405</v>
      </c>
      <c r="G181" s="53">
        <v>5</v>
      </c>
      <c r="H181" s="53">
        <v>5</v>
      </c>
      <c r="I181" s="53"/>
      <c r="J181" s="53"/>
      <c r="K181" s="53"/>
      <c r="L181" s="53"/>
      <c r="M181" s="53"/>
      <c r="N181" s="53"/>
    </row>
    <row r="182" s="19" customFormat="1" ht="33.1" customHeight="1" spans="1:14">
      <c r="A182" s="54"/>
      <c r="B182" s="56" t="s">
        <v>126</v>
      </c>
      <c r="C182" s="54" t="s">
        <v>692</v>
      </c>
      <c r="D182" s="54" t="s">
        <v>693</v>
      </c>
      <c r="E182" s="57" t="s">
        <v>405</v>
      </c>
      <c r="F182" s="57" t="s">
        <v>405</v>
      </c>
      <c r="G182" s="53">
        <v>2</v>
      </c>
      <c r="H182" s="53">
        <v>2</v>
      </c>
      <c r="I182" s="53"/>
      <c r="J182" s="53"/>
      <c r="K182" s="53"/>
      <c r="L182" s="53"/>
      <c r="M182" s="53"/>
      <c r="N182" s="53"/>
    </row>
    <row r="183" s="19" customFormat="1" ht="33.1" customHeight="1" spans="1:14">
      <c r="A183" s="54"/>
      <c r="B183" s="56" t="s">
        <v>126</v>
      </c>
      <c r="C183" s="54" t="s">
        <v>694</v>
      </c>
      <c r="D183" s="54" t="s">
        <v>695</v>
      </c>
      <c r="E183" s="57" t="s">
        <v>416</v>
      </c>
      <c r="F183" s="57" t="s">
        <v>405</v>
      </c>
      <c r="G183" s="53">
        <v>20</v>
      </c>
      <c r="H183" s="53">
        <v>20</v>
      </c>
      <c r="I183" s="53"/>
      <c r="J183" s="53"/>
      <c r="K183" s="53"/>
      <c r="L183" s="53"/>
      <c r="M183" s="53"/>
      <c r="N183" s="53"/>
    </row>
    <row r="184" s="19" customFormat="1" ht="33.1" customHeight="1" spans="1:14">
      <c r="A184" s="54"/>
      <c r="B184" s="56" t="s">
        <v>126</v>
      </c>
      <c r="C184" s="54" t="s">
        <v>696</v>
      </c>
      <c r="D184" s="54" t="s">
        <v>697</v>
      </c>
      <c r="E184" s="57" t="s">
        <v>405</v>
      </c>
      <c r="F184" s="57" t="s">
        <v>405</v>
      </c>
      <c r="G184" s="53">
        <v>1</v>
      </c>
      <c r="H184" s="53">
        <v>1</v>
      </c>
      <c r="I184" s="53"/>
      <c r="J184" s="53"/>
      <c r="K184" s="53"/>
      <c r="L184" s="53"/>
      <c r="M184" s="53"/>
      <c r="N184" s="53"/>
    </row>
    <row r="185" s="19" customFormat="1" ht="33.1" customHeight="1" spans="1:14">
      <c r="A185" s="54"/>
      <c r="B185" s="56" t="s">
        <v>126</v>
      </c>
      <c r="C185" s="54" t="s">
        <v>698</v>
      </c>
      <c r="D185" s="54" t="s">
        <v>699</v>
      </c>
      <c r="E185" s="57" t="s">
        <v>405</v>
      </c>
      <c r="F185" s="57" t="s">
        <v>405</v>
      </c>
      <c r="G185" s="53">
        <v>126.4</v>
      </c>
      <c r="H185" s="53">
        <v>126.4</v>
      </c>
      <c r="I185" s="53"/>
      <c r="J185" s="53"/>
      <c r="K185" s="53"/>
      <c r="L185" s="53"/>
      <c r="M185" s="53"/>
      <c r="N185" s="53"/>
    </row>
    <row r="186" s="19" customFormat="1" ht="33.1" customHeight="1" spans="1:14">
      <c r="A186" s="54"/>
      <c r="B186" s="56" t="s">
        <v>129</v>
      </c>
      <c r="C186" s="54" t="s">
        <v>700</v>
      </c>
      <c r="D186" s="54" t="s">
        <v>701</v>
      </c>
      <c r="E186" s="57" t="s">
        <v>416</v>
      </c>
      <c r="F186" s="57" t="s">
        <v>405</v>
      </c>
      <c r="G186" s="53">
        <v>2</v>
      </c>
      <c r="H186" s="53">
        <v>2</v>
      </c>
      <c r="I186" s="53"/>
      <c r="J186" s="53"/>
      <c r="K186" s="53"/>
      <c r="L186" s="53"/>
      <c r="M186" s="53"/>
      <c r="N186" s="53"/>
    </row>
    <row r="187" s="19" customFormat="1" ht="33.1" customHeight="1" spans="1:14">
      <c r="A187" s="54"/>
      <c r="B187" s="56" t="s">
        <v>126</v>
      </c>
      <c r="C187" s="54" t="s">
        <v>702</v>
      </c>
      <c r="D187" s="54" t="s">
        <v>703</v>
      </c>
      <c r="E187" s="57" t="s">
        <v>405</v>
      </c>
      <c r="F187" s="57" t="s">
        <v>405</v>
      </c>
      <c r="G187" s="53">
        <v>2</v>
      </c>
      <c r="H187" s="53">
        <v>2</v>
      </c>
      <c r="I187" s="53"/>
      <c r="J187" s="53"/>
      <c r="K187" s="53"/>
      <c r="L187" s="53"/>
      <c r="M187" s="53"/>
      <c r="N187" s="53"/>
    </row>
    <row r="188" s="19" customFormat="1" ht="33.1" customHeight="1" spans="1:14">
      <c r="A188" s="54"/>
      <c r="B188" s="56" t="s">
        <v>126</v>
      </c>
      <c r="C188" s="54" t="s">
        <v>704</v>
      </c>
      <c r="D188" s="54" t="s">
        <v>705</v>
      </c>
      <c r="E188" s="57" t="s">
        <v>416</v>
      </c>
      <c r="F188" s="57" t="s">
        <v>405</v>
      </c>
      <c r="G188" s="53">
        <v>60</v>
      </c>
      <c r="H188" s="53">
        <v>60</v>
      </c>
      <c r="I188" s="53"/>
      <c r="J188" s="53"/>
      <c r="K188" s="53"/>
      <c r="L188" s="53"/>
      <c r="M188" s="53"/>
      <c r="N188" s="53"/>
    </row>
    <row r="189" s="19" customFormat="1" ht="33.1" customHeight="1" spans="1:14">
      <c r="A189" s="54"/>
      <c r="B189" s="56" t="s">
        <v>126</v>
      </c>
      <c r="C189" s="54" t="s">
        <v>706</v>
      </c>
      <c r="D189" s="54" t="s">
        <v>707</v>
      </c>
      <c r="E189" s="57" t="s">
        <v>416</v>
      </c>
      <c r="F189" s="57" t="s">
        <v>405</v>
      </c>
      <c r="G189" s="53">
        <v>10</v>
      </c>
      <c r="H189" s="53">
        <v>10</v>
      </c>
      <c r="I189" s="53"/>
      <c r="J189" s="53"/>
      <c r="K189" s="53"/>
      <c r="L189" s="53"/>
      <c r="M189" s="53"/>
      <c r="N189" s="53"/>
    </row>
    <row r="190" s="19" customFormat="1" ht="46.55" customHeight="1" spans="1:14">
      <c r="A190" s="54"/>
      <c r="B190" s="56" t="s">
        <v>126</v>
      </c>
      <c r="C190" s="54" t="s">
        <v>708</v>
      </c>
      <c r="D190" s="54" t="s">
        <v>709</v>
      </c>
      <c r="E190" s="57" t="s">
        <v>416</v>
      </c>
      <c r="F190" s="57" t="s">
        <v>405</v>
      </c>
      <c r="G190" s="53">
        <v>28</v>
      </c>
      <c r="H190" s="53">
        <v>28</v>
      </c>
      <c r="I190" s="53"/>
      <c r="J190" s="53"/>
      <c r="K190" s="53"/>
      <c r="L190" s="53"/>
      <c r="M190" s="53"/>
      <c r="N190" s="53"/>
    </row>
    <row r="191" s="19" customFormat="1" ht="33.1" customHeight="1" spans="1:14">
      <c r="A191" s="54"/>
      <c r="B191" s="56" t="s">
        <v>126</v>
      </c>
      <c r="C191" s="54" t="s">
        <v>710</v>
      </c>
      <c r="D191" s="54" t="s">
        <v>711</v>
      </c>
      <c r="E191" s="57" t="s">
        <v>416</v>
      </c>
      <c r="F191" s="57" t="s">
        <v>405</v>
      </c>
      <c r="G191" s="53">
        <v>20</v>
      </c>
      <c r="H191" s="53">
        <v>20</v>
      </c>
      <c r="I191" s="53"/>
      <c r="J191" s="53"/>
      <c r="K191" s="53"/>
      <c r="L191" s="53"/>
      <c r="M191" s="53"/>
      <c r="N191" s="53"/>
    </row>
    <row r="192" s="19" customFormat="1" ht="33.1" customHeight="1" spans="1:14">
      <c r="A192" s="54"/>
      <c r="B192" s="56" t="s">
        <v>126</v>
      </c>
      <c r="C192" s="54" t="s">
        <v>712</v>
      </c>
      <c r="D192" s="54" t="s">
        <v>713</v>
      </c>
      <c r="E192" s="57" t="s">
        <v>416</v>
      </c>
      <c r="F192" s="57" t="s">
        <v>405</v>
      </c>
      <c r="G192" s="53">
        <v>40</v>
      </c>
      <c r="H192" s="53">
        <v>40</v>
      </c>
      <c r="I192" s="53"/>
      <c r="J192" s="53"/>
      <c r="K192" s="53"/>
      <c r="L192" s="53"/>
      <c r="M192" s="53"/>
      <c r="N192" s="53"/>
    </row>
    <row r="193" s="19" customFormat="1" ht="33.1" customHeight="1" spans="1:14">
      <c r="A193" s="54"/>
      <c r="B193" s="56" t="s">
        <v>129</v>
      </c>
      <c r="C193" s="54" t="s">
        <v>714</v>
      </c>
      <c r="D193" s="54" t="s">
        <v>713</v>
      </c>
      <c r="E193" s="57" t="s">
        <v>405</v>
      </c>
      <c r="F193" s="57" t="s">
        <v>405</v>
      </c>
      <c r="G193" s="53">
        <v>5.8</v>
      </c>
      <c r="H193" s="53">
        <v>5.8</v>
      </c>
      <c r="I193" s="53"/>
      <c r="J193" s="53"/>
      <c r="K193" s="53"/>
      <c r="L193" s="53"/>
      <c r="M193" s="53"/>
      <c r="N193" s="53"/>
    </row>
    <row r="194" s="19" customFormat="1" ht="33.1" customHeight="1" spans="1:14">
      <c r="A194" s="54"/>
      <c r="B194" s="56" t="s">
        <v>126</v>
      </c>
      <c r="C194" s="54" t="s">
        <v>715</v>
      </c>
      <c r="D194" s="54" t="s">
        <v>716</v>
      </c>
      <c r="E194" s="57" t="s">
        <v>405</v>
      </c>
      <c r="F194" s="57" t="s">
        <v>405</v>
      </c>
      <c r="G194" s="53">
        <v>1.2</v>
      </c>
      <c r="H194" s="53">
        <v>1.2</v>
      </c>
      <c r="I194" s="53"/>
      <c r="J194" s="53"/>
      <c r="K194" s="53"/>
      <c r="L194" s="53"/>
      <c r="M194" s="53"/>
      <c r="N194" s="53"/>
    </row>
    <row r="195" s="19" customFormat="1" ht="33.1" customHeight="1" spans="1:14">
      <c r="A195" s="54" t="s">
        <v>115</v>
      </c>
      <c r="B195" s="60"/>
      <c r="C195" s="60"/>
      <c r="D195" s="60"/>
      <c r="E195" s="60"/>
      <c r="F195" s="60"/>
      <c r="G195" s="53">
        <v>1212</v>
      </c>
      <c r="H195" s="53">
        <v>1212</v>
      </c>
      <c r="I195" s="53"/>
      <c r="J195" s="53"/>
      <c r="K195" s="53"/>
      <c r="L195" s="53"/>
      <c r="M195" s="53"/>
      <c r="N195" s="53"/>
    </row>
    <row r="196" s="19" customFormat="1" ht="33.1" customHeight="1" spans="1:14">
      <c r="A196" s="54"/>
      <c r="B196" s="56" t="s">
        <v>126</v>
      </c>
      <c r="C196" s="54" t="s">
        <v>717</v>
      </c>
      <c r="D196" s="54" t="s">
        <v>718</v>
      </c>
      <c r="E196" s="57" t="s">
        <v>416</v>
      </c>
      <c r="F196" s="57" t="s">
        <v>405</v>
      </c>
      <c r="G196" s="53">
        <v>20</v>
      </c>
      <c r="H196" s="53">
        <v>20</v>
      </c>
      <c r="I196" s="53"/>
      <c r="J196" s="53"/>
      <c r="K196" s="53"/>
      <c r="L196" s="53"/>
      <c r="M196" s="53"/>
      <c r="N196" s="53"/>
    </row>
    <row r="197" s="19" customFormat="1" ht="33.1" customHeight="1" spans="1:14">
      <c r="A197" s="54"/>
      <c r="B197" s="56" t="s">
        <v>126</v>
      </c>
      <c r="C197" s="54" t="s">
        <v>719</v>
      </c>
      <c r="D197" s="54" t="s">
        <v>720</v>
      </c>
      <c r="E197" s="57" t="s">
        <v>416</v>
      </c>
      <c r="F197" s="57" t="s">
        <v>405</v>
      </c>
      <c r="G197" s="53">
        <v>20</v>
      </c>
      <c r="H197" s="53">
        <v>20</v>
      </c>
      <c r="I197" s="53"/>
      <c r="J197" s="53"/>
      <c r="K197" s="53"/>
      <c r="L197" s="53"/>
      <c r="M197" s="53"/>
      <c r="N197" s="53"/>
    </row>
    <row r="198" s="19" customFormat="1" ht="33.1" customHeight="1" spans="1:14">
      <c r="A198" s="54"/>
      <c r="B198" s="56" t="s">
        <v>129</v>
      </c>
      <c r="C198" s="54" t="s">
        <v>721</v>
      </c>
      <c r="D198" s="54" t="s">
        <v>722</v>
      </c>
      <c r="E198" s="57" t="s">
        <v>405</v>
      </c>
      <c r="F198" s="57" t="s">
        <v>405</v>
      </c>
      <c r="G198" s="53">
        <v>902.28</v>
      </c>
      <c r="H198" s="53">
        <v>902.28</v>
      </c>
      <c r="I198" s="53"/>
      <c r="J198" s="53"/>
      <c r="K198" s="53"/>
      <c r="L198" s="53"/>
      <c r="M198" s="53"/>
      <c r="N198" s="53"/>
    </row>
    <row r="199" s="19" customFormat="1" ht="33.1" customHeight="1" spans="1:14">
      <c r="A199" s="54"/>
      <c r="B199" s="56" t="s">
        <v>126</v>
      </c>
      <c r="C199" s="54" t="s">
        <v>723</v>
      </c>
      <c r="D199" s="54" t="s">
        <v>724</v>
      </c>
      <c r="E199" s="57" t="s">
        <v>405</v>
      </c>
      <c r="F199" s="57" t="s">
        <v>405</v>
      </c>
      <c r="G199" s="53">
        <v>1.2</v>
      </c>
      <c r="H199" s="53">
        <v>1.2</v>
      </c>
      <c r="I199" s="53"/>
      <c r="J199" s="53"/>
      <c r="K199" s="53"/>
      <c r="L199" s="53"/>
      <c r="M199" s="53"/>
      <c r="N199" s="53"/>
    </row>
    <row r="200" s="19" customFormat="1" ht="33.1" customHeight="1" spans="1:14">
      <c r="A200" s="54"/>
      <c r="B200" s="56" t="s">
        <v>129</v>
      </c>
      <c r="C200" s="54" t="s">
        <v>723</v>
      </c>
      <c r="D200" s="54" t="s">
        <v>725</v>
      </c>
      <c r="E200" s="57" t="s">
        <v>416</v>
      </c>
      <c r="F200" s="57" t="s">
        <v>405</v>
      </c>
      <c r="G200" s="53">
        <v>1.8</v>
      </c>
      <c r="H200" s="53">
        <v>1.8</v>
      </c>
      <c r="I200" s="53"/>
      <c r="J200" s="53"/>
      <c r="K200" s="53"/>
      <c r="L200" s="53"/>
      <c r="M200" s="53"/>
      <c r="N200" s="53"/>
    </row>
    <row r="201" s="19" customFormat="1" ht="33.1" customHeight="1" spans="1:14">
      <c r="A201" s="54"/>
      <c r="B201" s="56" t="s">
        <v>126</v>
      </c>
      <c r="C201" s="54" t="s">
        <v>726</v>
      </c>
      <c r="D201" s="54" t="s">
        <v>727</v>
      </c>
      <c r="E201" s="57" t="s">
        <v>416</v>
      </c>
      <c r="F201" s="57" t="s">
        <v>405</v>
      </c>
      <c r="G201" s="53">
        <v>36</v>
      </c>
      <c r="H201" s="53">
        <v>36</v>
      </c>
      <c r="I201" s="53"/>
      <c r="J201" s="53"/>
      <c r="K201" s="53"/>
      <c r="L201" s="53"/>
      <c r="M201" s="53"/>
      <c r="N201" s="53"/>
    </row>
    <row r="202" s="19" customFormat="1" ht="33.1" customHeight="1" spans="1:14">
      <c r="A202" s="54"/>
      <c r="B202" s="56" t="s">
        <v>126</v>
      </c>
      <c r="C202" s="54" t="s">
        <v>501</v>
      </c>
      <c r="D202" s="54" t="s">
        <v>728</v>
      </c>
      <c r="E202" s="57" t="s">
        <v>405</v>
      </c>
      <c r="F202" s="57" t="s">
        <v>405</v>
      </c>
      <c r="G202" s="53">
        <v>10</v>
      </c>
      <c r="H202" s="53">
        <v>10</v>
      </c>
      <c r="I202" s="53"/>
      <c r="J202" s="53"/>
      <c r="K202" s="53"/>
      <c r="L202" s="53"/>
      <c r="M202" s="53"/>
      <c r="N202" s="53"/>
    </row>
    <row r="203" s="19" customFormat="1" ht="33.1" customHeight="1" spans="1:14">
      <c r="A203" s="54"/>
      <c r="B203" s="56" t="s">
        <v>126</v>
      </c>
      <c r="C203" s="54" t="s">
        <v>729</v>
      </c>
      <c r="D203" s="54" t="s">
        <v>730</v>
      </c>
      <c r="E203" s="57" t="s">
        <v>416</v>
      </c>
      <c r="F203" s="57" t="s">
        <v>405</v>
      </c>
      <c r="G203" s="53">
        <v>150</v>
      </c>
      <c r="H203" s="53">
        <v>150</v>
      </c>
      <c r="I203" s="53"/>
      <c r="J203" s="53"/>
      <c r="K203" s="53"/>
      <c r="L203" s="53"/>
      <c r="M203" s="53"/>
      <c r="N203" s="53"/>
    </row>
    <row r="204" s="19" customFormat="1" ht="33.1" customHeight="1" spans="1:14">
      <c r="A204" s="54"/>
      <c r="B204" s="56" t="s">
        <v>126</v>
      </c>
      <c r="C204" s="54" t="s">
        <v>731</v>
      </c>
      <c r="D204" s="54" t="s">
        <v>732</v>
      </c>
      <c r="E204" s="57" t="s">
        <v>416</v>
      </c>
      <c r="F204" s="57" t="s">
        <v>405</v>
      </c>
      <c r="G204" s="53">
        <v>17</v>
      </c>
      <c r="H204" s="53">
        <v>17</v>
      </c>
      <c r="I204" s="53"/>
      <c r="J204" s="53"/>
      <c r="K204" s="53"/>
      <c r="L204" s="53"/>
      <c r="M204" s="53"/>
      <c r="N204" s="53"/>
    </row>
    <row r="205" s="19" customFormat="1" ht="33.1" customHeight="1" spans="1:14">
      <c r="A205" s="54"/>
      <c r="B205" s="56" t="s">
        <v>126</v>
      </c>
      <c r="C205" s="54" t="s">
        <v>733</v>
      </c>
      <c r="D205" s="54" t="s">
        <v>734</v>
      </c>
      <c r="E205" s="57" t="s">
        <v>416</v>
      </c>
      <c r="F205" s="57" t="s">
        <v>405</v>
      </c>
      <c r="G205" s="53">
        <v>7</v>
      </c>
      <c r="H205" s="53">
        <v>7</v>
      </c>
      <c r="I205" s="53"/>
      <c r="J205" s="53"/>
      <c r="K205" s="53"/>
      <c r="L205" s="53"/>
      <c r="M205" s="53"/>
      <c r="N205" s="53"/>
    </row>
    <row r="206" s="19" customFormat="1" ht="33.1" customHeight="1" spans="1:14">
      <c r="A206" s="54"/>
      <c r="B206" s="56" t="s">
        <v>126</v>
      </c>
      <c r="C206" s="54" t="s">
        <v>735</v>
      </c>
      <c r="D206" s="54" t="s">
        <v>736</v>
      </c>
      <c r="E206" s="57" t="s">
        <v>405</v>
      </c>
      <c r="F206" s="57" t="s">
        <v>405</v>
      </c>
      <c r="G206" s="53">
        <v>5.22</v>
      </c>
      <c r="H206" s="53">
        <v>5.22</v>
      </c>
      <c r="I206" s="53"/>
      <c r="J206" s="53"/>
      <c r="K206" s="53"/>
      <c r="L206" s="53"/>
      <c r="M206" s="53"/>
      <c r="N206" s="53"/>
    </row>
    <row r="207" s="19" customFormat="1" ht="33.1" customHeight="1" spans="1:14">
      <c r="A207" s="54"/>
      <c r="B207" s="56" t="s">
        <v>126</v>
      </c>
      <c r="C207" s="54" t="s">
        <v>737</v>
      </c>
      <c r="D207" s="54" t="s">
        <v>738</v>
      </c>
      <c r="E207" s="57" t="s">
        <v>405</v>
      </c>
      <c r="F207" s="57" t="s">
        <v>405</v>
      </c>
      <c r="G207" s="53">
        <v>1.5</v>
      </c>
      <c r="H207" s="53">
        <v>1.5</v>
      </c>
      <c r="I207" s="53"/>
      <c r="J207" s="53"/>
      <c r="K207" s="53"/>
      <c r="L207" s="53"/>
      <c r="M207" s="53"/>
      <c r="N207" s="53"/>
    </row>
    <row r="208" s="19" customFormat="1" ht="33.1" customHeight="1" spans="1:14">
      <c r="A208" s="54"/>
      <c r="B208" s="56" t="s">
        <v>126</v>
      </c>
      <c r="C208" s="54" t="s">
        <v>739</v>
      </c>
      <c r="D208" s="54" t="s">
        <v>740</v>
      </c>
      <c r="E208" s="57" t="s">
        <v>405</v>
      </c>
      <c r="F208" s="57" t="s">
        <v>405</v>
      </c>
      <c r="G208" s="53">
        <v>20</v>
      </c>
      <c r="H208" s="53">
        <v>20</v>
      </c>
      <c r="I208" s="53"/>
      <c r="J208" s="53"/>
      <c r="K208" s="53"/>
      <c r="L208" s="53"/>
      <c r="M208" s="53"/>
      <c r="N208" s="53"/>
    </row>
    <row r="209" s="19" customFormat="1" ht="33.1" customHeight="1" spans="1:14">
      <c r="A209" s="54"/>
      <c r="B209" s="56" t="s">
        <v>126</v>
      </c>
      <c r="C209" s="54" t="s">
        <v>741</v>
      </c>
      <c r="D209" s="54" t="s">
        <v>742</v>
      </c>
      <c r="E209" s="57" t="s">
        <v>416</v>
      </c>
      <c r="F209" s="57" t="s">
        <v>405</v>
      </c>
      <c r="G209" s="53">
        <v>20</v>
      </c>
      <c r="H209" s="53">
        <v>20</v>
      </c>
      <c r="I209" s="53"/>
      <c r="J209" s="53"/>
      <c r="K209" s="53"/>
      <c r="L209" s="53"/>
      <c r="M209" s="53"/>
      <c r="N209" s="53"/>
    </row>
    <row r="210" s="19" customFormat="1" ht="33.1" customHeight="1" spans="1:14">
      <c r="A210" s="54" t="s">
        <v>116</v>
      </c>
      <c r="B210" s="60"/>
      <c r="C210" s="60"/>
      <c r="D210" s="60"/>
      <c r="E210" s="60"/>
      <c r="F210" s="60"/>
      <c r="G210" s="53">
        <v>84.06</v>
      </c>
      <c r="H210" s="53">
        <v>84.06</v>
      </c>
      <c r="I210" s="53"/>
      <c r="J210" s="53"/>
      <c r="K210" s="53"/>
      <c r="L210" s="53"/>
      <c r="M210" s="53"/>
      <c r="N210" s="53"/>
    </row>
    <row r="211" s="19" customFormat="1" ht="33.1" customHeight="1" spans="1:14">
      <c r="A211" s="54"/>
      <c r="B211" s="56" t="s">
        <v>126</v>
      </c>
      <c r="C211" s="54" t="s">
        <v>743</v>
      </c>
      <c r="D211" s="54" t="s">
        <v>744</v>
      </c>
      <c r="E211" s="57" t="s">
        <v>416</v>
      </c>
      <c r="F211" s="57" t="s">
        <v>405</v>
      </c>
      <c r="G211" s="53">
        <v>11.56</v>
      </c>
      <c r="H211" s="53">
        <v>11.56</v>
      </c>
      <c r="I211" s="53"/>
      <c r="J211" s="53"/>
      <c r="K211" s="53"/>
      <c r="L211" s="53"/>
      <c r="M211" s="53"/>
      <c r="N211" s="53"/>
    </row>
    <row r="212" s="19" customFormat="1" ht="46.55" customHeight="1" spans="1:14">
      <c r="A212" s="54"/>
      <c r="B212" s="56" t="s">
        <v>126</v>
      </c>
      <c r="C212" s="54" t="s">
        <v>745</v>
      </c>
      <c r="D212" s="54" t="s">
        <v>746</v>
      </c>
      <c r="E212" s="57" t="s">
        <v>405</v>
      </c>
      <c r="F212" s="57" t="s">
        <v>405</v>
      </c>
      <c r="G212" s="53">
        <v>20</v>
      </c>
      <c r="H212" s="53">
        <v>20</v>
      </c>
      <c r="I212" s="53"/>
      <c r="J212" s="53"/>
      <c r="K212" s="53"/>
      <c r="L212" s="53"/>
      <c r="M212" s="53"/>
      <c r="N212" s="53"/>
    </row>
    <row r="213" s="19" customFormat="1" ht="58" customHeight="1" spans="1:14">
      <c r="A213" s="54"/>
      <c r="B213" s="56" t="s">
        <v>126</v>
      </c>
      <c r="C213" s="54" t="s">
        <v>747</v>
      </c>
      <c r="D213" s="54" t="s">
        <v>748</v>
      </c>
      <c r="E213" s="57" t="s">
        <v>405</v>
      </c>
      <c r="F213" s="57" t="s">
        <v>405</v>
      </c>
      <c r="G213" s="53">
        <v>15</v>
      </c>
      <c r="H213" s="53">
        <v>15</v>
      </c>
      <c r="I213" s="53"/>
      <c r="J213" s="53"/>
      <c r="K213" s="53"/>
      <c r="L213" s="53"/>
      <c r="M213" s="53"/>
      <c r="N213" s="53"/>
    </row>
    <row r="214" s="19" customFormat="1" ht="33.1" customHeight="1" spans="1:14">
      <c r="A214" s="54"/>
      <c r="B214" s="56" t="s">
        <v>126</v>
      </c>
      <c r="C214" s="54" t="s">
        <v>421</v>
      </c>
      <c r="D214" s="54" t="s">
        <v>749</v>
      </c>
      <c r="E214" s="57" t="s">
        <v>416</v>
      </c>
      <c r="F214" s="57" t="s">
        <v>405</v>
      </c>
      <c r="G214" s="53">
        <v>2</v>
      </c>
      <c r="H214" s="53">
        <v>2</v>
      </c>
      <c r="I214" s="53"/>
      <c r="J214" s="53"/>
      <c r="K214" s="53"/>
      <c r="L214" s="53"/>
      <c r="M214" s="53"/>
      <c r="N214" s="53"/>
    </row>
    <row r="215" s="19" customFormat="1" ht="33.1" customHeight="1" spans="1:14">
      <c r="A215" s="54"/>
      <c r="B215" s="56" t="s">
        <v>126</v>
      </c>
      <c r="C215" s="54" t="s">
        <v>750</v>
      </c>
      <c r="D215" s="54" t="s">
        <v>751</v>
      </c>
      <c r="E215" s="57" t="s">
        <v>405</v>
      </c>
      <c r="F215" s="57" t="s">
        <v>405</v>
      </c>
      <c r="G215" s="53">
        <v>0.5</v>
      </c>
      <c r="H215" s="53">
        <v>0.5</v>
      </c>
      <c r="I215" s="53"/>
      <c r="J215" s="53"/>
      <c r="K215" s="53"/>
      <c r="L215" s="53"/>
      <c r="M215" s="53"/>
      <c r="N215" s="53"/>
    </row>
    <row r="216" s="19" customFormat="1" ht="92" customHeight="1" spans="1:14">
      <c r="A216" s="54"/>
      <c r="B216" s="56" t="s">
        <v>126</v>
      </c>
      <c r="C216" s="54" t="s">
        <v>752</v>
      </c>
      <c r="D216" s="54" t="s">
        <v>753</v>
      </c>
      <c r="E216" s="57" t="s">
        <v>405</v>
      </c>
      <c r="F216" s="57" t="s">
        <v>405</v>
      </c>
      <c r="G216" s="53">
        <v>35</v>
      </c>
      <c r="H216" s="53">
        <v>35</v>
      </c>
      <c r="I216" s="53"/>
      <c r="J216" s="53"/>
      <c r="K216" s="53"/>
      <c r="L216" s="53"/>
      <c r="M216" s="53"/>
      <c r="N216" s="53"/>
    </row>
    <row r="217" s="19" customFormat="1" ht="33.1" customHeight="1" spans="1:14">
      <c r="A217" s="54" t="s">
        <v>117</v>
      </c>
      <c r="B217" s="60"/>
      <c r="C217" s="60"/>
      <c r="D217" s="60"/>
      <c r="E217" s="60"/>
      <c r="F217" s="60"/>
      <c r="G217" s="53">
        <v>1.26</v>
      </c>
      <c r="H217" s="53">
        <v>1.26</v>
      </c>
      <c r="I217" s="53"/>
      <c r="J217" s="53"/>
      <c r="K217" s="53"/>
      <c r="L217" s="53"/>
      <c r="M217" s="53"/>
      <c r="N217" s="53"/>
    </row>
    <row r="218" s="19" customFormat="1" ht="66" customHeight="1" spans="1:14">
      <c r="A218" s="54"/>
      <c r="B218" s="56" t="s">
        <v>126</v>
      </c>
      <c r="C218" s="54" t="s">
        <v>754</v>
      </c>
      <c r="D218" s="54" t="s">
        <v>755</v>
      </c>
      <c r="E218" s="57" t="s">
        <v>416</v>
      </c>
      <c r="F218" s="57" t="s">
        <v>405</v>
      </c>
      <c r="G218" s="53">
        <v>1.26</v>
      </c>
      <c r="H218" s="53">
        <v>1.26</v>
      </c>
      <c r="I218" s="53"/>
      <c r="J218" s="53"/>
      <c r="K218" s="53"/>
      <c r="L218" s="53"/>
      <c r="M218" s="53"/>
      <c r="N218" s="53"/>
    </row>
    <row r="219" s="19" customFormat="1" ht="33.1" customHeight="1" spans="1:14">
      <c r="A219" s="54" t="s">
        <v>118</v>
      </c>
      <c r="B219" s="60"/>
      <c r="C219" s="60"/>
      <c r="D219" s="60"/>
      <c r="E219" s="60"/>
      <c r="F219" s="60"/>
      <c r="G219" s="53">
        <v>544.88</v>
      </c>
      <c r="H219" s="53">
        <v>544.88</v>
      </c>
      <c r="I219" s="53"/>
      <c r="J219" s="53"/>
      <c r="K219" s="53"/>
      <c r="L219" s="53"/>
      <c r="M219" s="53"/>
      <c r="N219" s="53"/>
    </row>
    <row r="220" s="19" customFormat="1" ht="33.1" customHeight="1" spans="1:14">
      <c r="A220" s="54"/>
      <c r="B220" s="54" t="s">
        <v>118</v>
      </c>
      <c r="C220" s="54" t="s">
        <v>118</v>
      </c>
      <c r="D220" s="54" t="s">
        <v>118</v>
      </c>
      <c r="E220" s="57" t="s">
        <v>416</v>
      </c>
      <c r="F220" s="57" t="s">
        <v>405</v>
      </c>
      <c r="G220" s="53">
        <v>15.9</v>
      </c>
      <c r="H220" s="53">
        <v>15.9</v>
      </c>
      <c r="I220" s="53"/>
      <c r="J220" s="53"/>
      <c r="K220" s="53"/>
      <c r="L220" s="53"/>
      <c r="M220" s="53"/>
      <c r="N220" s="53"/>
    </row>
    <row r="221" s="19" customFormat="1" ht="33.1" customHeight="1" spans="1:14">
      <c r="A221" s="54"/>
      <c r="B221" s="54" t="s">
        <v>118</v>
      </c>
      <c r="C221" s="54" t="s">
        <v>118</v>
      </c>
      <c r="D221" s="54" t="s">
        <v>118</v>
      </c>
      <c r="E221" s="57" t="s">
        <v>405</v>
      </c>
      <c r="F221" s="57" t="s">
        <v>405</v>
      </c>
      <c r="G221" s="53">
        <v>10</v>
      </c>
      <c r="H221" s="53">
        <v>10</v>
      </c>
      <c r="I221" s="53"/>
      <c r="J221" s="53"/>
      <c r="K221" s="53"/>
      <c r="L221" s="53"/>
      <c r="M221" s="53"/>
      <c r="N221" s="53"/>
    </row>
    <row r="222" s="19" customFormat="1" ht="33.1" customHeight="1" spans="1:14">
      <c r="A222" s="54"/>
      <c r="B222" s="54" t="s">
        <v>118</v>
      </c>
      <c r="C222" s="54" t="s">
        <v>118</v>
      </c>
      <c r="D222" s="54" t="s">
        <v>118</v>
      </c>
      <c r="E222" s="57" t="s">
        <v>405</v>
      </c>
      <c r="F222" s="57" t="s">
        <v>405</v>
      </c>
      <c r="G222" s="53">
        <v>14.4</v>
      </c>
      <c r="H222" s="53">
        <v>14.4</v>
      </c>
      <c r="I222" s="53"/>
      <c r="J222" s="53"/>
      <c r="K222" s="53"/>
      <c r="L222" s="53"/>
      <c r="M222" s="53"/>
      <c r="N222" s="53"/>
    </row>
    <row r="223" s="19" customFormat="1" ht="33.1" customHeight="1" spans="1:14">
      <c r="A223" s="54"/>
      <c r="B223" s="54" t="s">
        <v>118</v>
      </c>
      <c r="C223" s="54" t="s">
        <v>118</v>
      </c>
      <c r="D223" s="54" t="s">
        <v>118</v>
      </c>
      <c r="E223" s="57" t="s">
        <v>405</v>
      </c>
      <c r="F223" s="57" t="s">
        <v>405</v>
      </c>
      <c r="G223" s="53">
        <v>9.73</v>
      </c>
      <c r="H223" s="53">
        <v>9.73</v>
      </c>
      <c r="I223" s="53"/>
      <c r="J223" s="53"/>
      <c r="K223" s="53"/>
      <c r="L223" s="53"/>
      <c r="M223" s="53"/>
      <c r="N223" s="53"/>
    </row>
    <row r="224" s="19" customFormat="1" ht="33.1" customHeight="1" spans="1:14">
      <c r="A224" s="54"/>
      <c r="B224" s="54" t="s">
        <v>118</v>
      </c>
      <c r="C224" s="54" t="s">
        <v>118</v>
      </c>
      <c r="D224" s="54" t="s">
        <v>118</v>
      </c>
      <c r="E224" s="57" t="s">
        <v>405</v>
      </c>
      <c r="F224" s="57" t="s">
        <v>405</v>
      </c>
      <c r="G224" s="53">
        <v>83.5</v>
      </c>
      <c r="H224" s="53">
        <v>83.5</v>
      </c>
      <c r="I224" s="53"/>
      <c r="J224" s="53"/>
      <c r="K224" s="53"/>
      <c r="L224" s="53"/>
      <c r="M224" s="53"/>
      <c r="N224" s="53"/>
    </row>
    <row r="225" s="19" customFormat="1" ht="33.1" customHeight="1" spans="1:14">
      <c r="A225" s="54"/>
      <c r="B225" s="54" t="s">
        <v>118</v>
      </c>
      <c r="C225" s="54" t="s">
        <v>118</v>
      </c>
      <c r="D225" s="54" t="s">
        <v>118</v>
      </c>
      <c r="E225" s="57" t="s">
        <v>405</v>
      </c>
      <c r="F225" s="57" t="s">
        <v>405</v>
      </c>
      <c r="G225" s="53">
        <v>2</v>
      </c>
      <c r="H225" s="53">
        <v>2</v>
      </c>
      <c r="I225" s="53"/>
      <c r="J225" s="53"/>
      <c r="K225" s="53"/>
      <c r="L225" s="53"/>
      <c r="M225" s="53"/>
      <c r="N225" s="53"/>
    </row>
    <row r="226" s="19" customFormat="1" ht="33.1" customHeight="1" spans="1:14">
      <c r="A226" s="54"/>
      <c r="B226" s="54" t="s">
        <v>118</v>
      </c>
      <c r="C226" s="54" t="s">
        <v>118</v>
      </c>
      <c r="D226" s="54" t="s">
        <v>118</v>
      </c>
      <c r="E226" s="57" t="s">
        <v>405</v>
      </c>
      <c r="F226" s="57" t="s">
        <v>405</v>
      </c>
      <c r="G226" s="53">
        <v>9.84</v>
      </c>
      <c r="H226" s="53">
        <v>9.84</v>
      </c>
      <c r="I226" s="53"/>
      <c r="J226" s="53"/>
      <c r="K226" s="53"/>
      <c r="L226" s="53"/>
      <c r="M226" s="53"/>
      <c r="N226" s="53"/>
    </row>
    <row r="227" s="19" customFormat="1" ht="33.1" customHeight="1" spans="1:14">
      <c r="A227" s="54"/>
      <c r="B227" s="54" t="s">
        <v>118</v>
      </c>
      <c r="C227" s="54" t="s">
        <v>118</v>
      </c>
      <c r="D227" s="54" t="s">
        <v>118</v>
      </c>
      <c r="E227" s="57" t="s">
        <v>405</v>
      </c>
      <c r="F227" s="57" t="s">
        <v>405</v>
      </c>
      <c r="G227" s="53">
        <v>4.8</v>
      </c>
      <c r="H227" s="53">
        <v>4.8</v>
      </c>
      <c r="I227" s="53"/>
      <c r="J227" s="53"/>
      <c r="K227" s="53"/>
      <c r="L227" s="53"/>
      <c r="M227" s="53"/>
      <c r="N227" s="53"/>
    </row>
    <row r="228" s="19" customFormat="1" ht="33.1" customHeight="1" spans="1:14">
      <c r="A228" s="54"/>
      <c r="B228" s="54" t="s">
        <v>118</v>
      </c>
      <c r="C228" s="54" t="s">
        <v>118</v>
      </c>
      <c r="D228" s="54" t="s">
        <v>118</v>
      </c>
      <c r="E228" s="57" t="s">
        <v>405</v>
      </c>
      <c r="F228" s="57" t="s">
        <v>405</v>
      </c>
      <c r="G228" s="53">
        <v>107</v>
      </c>
      <c r="H228" s="53">
        <v>107</v>
      </c>
      <c r="I228" s="53"/>
      <c r="J228" s="53"/>
      <c r="K228" s="53"/>
      <c r="L228" s="53"/>
      <c r="M228" s="53"/>
      <c r="N228" s="53"/>
    </row>
    <row r="229" s="19" customFormat="1" ht="33.1" customHeight="1" spans="1:14">
      <c r="A229" s="54"/>
      <c r="B229" s="54" t="s">
        <v>118</v>
      </c>
      <c r="C229" s="54" t="s">
        <v>118</v>
      </c>
      <c r="D229" s="54" t="s">
        <v>118</v>
      </c>
      <c r="E229" s="57" t="s">
        <v>405</v>
      </c>
      <c r="F229" s="57" t="s">
        <v>405</v>
      </c>
      <c r="G229" s="53">
        <v>0.2</v>
      </c>
      <c r="H229" s="53">
        <v>0.2</v>
      </c>
      <c r="I229" s="53"/>
      <c r="J229" s="53"/>
      <c r="K229" s="53"/>
      <c r="L229" s="53"/>
      <c r="M229" s="53"/>
      <c r="N229" s="53"/>
    </row>
    <row r="230" s="19" customFormat="1" ht="33.1" customHeight="1" spans="1:14">
      <c r="A230" s="54"/>
      <c r="B230" s="54" t="s">
        <v>118</v>
      </c>
      <c r="C230" s="54" t="s">
        <v>118</v>
      </c>
      <c r="D230" s="54" t="s">
        <v>118</v>
      </c>
      <c r="E230" s="57" t="s">
        <v>416</v>
      </c>
      <c r="F230" s="57" t="s">
        <v>405</v>
      </c>
      <c r="G230" s="53">
        <v>40.88</v>
      </c>
      <c r="H230" s="53">
        <v>40.88</v>
      </c>
      <c r="I230" s="53"/>
      <c r="J230" s="53"/>
      <c r="K230" s="53"/>
      <c r="L230" s="53"/>
      <c r="M230" s="53"/>
      <c r="N230" s="53"/>
    </row>
    <row r="231" s="19" customFormat="1" ht="33.1" customHeight="1" spans="1:14">
      <c r="A231" s="54"/>
      <c r="B231" s="54" t="s">
        <v>118</v>
      </c>
      <c r="C231" s="54" t="s">
        <v>118</v>
      </c>
      <c r="D231" s="54" t="s">
        <v>118</v>
      </c>
      <c r="E231" s="57" t="s">
        <v>405</v>
      </c>
      <c r="F231" s="57" t="s">
        <v>405</v>
      </c>
      <c r="G231" s="53">
        <v>100</v>
      </c>
      <c r="H231" s="53">
        <v>100</v>
      </c>
      <c r="I231" s="53"/>
      <c r="J231" s="53"/>
      <c r="K231" s="53"/>
      <c r="L231" s="53"/>
      <c r="M231" s="53"/>
      <c r="N231" s="53"/>
    </row>
    <row r="232" s="19" customFormat="1" ht="33.1" customHeight="1" spans="1:14">
      <c r="A232" s="54"/>
      <c r="B232" s="54" t="s">
        <v>118</v>
      </c>
      <c r="C232" s="54" t="s">
        <v>118</v>
      </c>
      <c r="D232" s="54" t="s">
        <v>118</v>
      </c>
      <c r="E232" s="57" t="s">
        <v>405</v>
      </c>
      <c r="F232" s="57" t="s">
        <v>405</v>
      </c>
      <c r="G232" s="53">
        <v>14.13</v>
      </c>
      <c r="H232" s="53">
        <v>14.13</v>
      </c>
      <c r="I232" s="53"/>
      <c r="J232" s="53"/>
      <c r="K232" s="53"/>
      <c r="L232" s="53"/>
      <c r="M232" s="53"/>
      <c r="N232" s="53"/>
    </row>
    <row r="233" s="19" customFormat="1" ht="33.1" customHeight="1" spans="1:14">
      <c r="A233" s="54"/>
      <c r="B233" s="54" t="s">
        <v>118</v>
      </c>
      <c r="C233" s="54" t="s">
        <v>118</v>
      </c>
      <c r="D233" s="54" t="s">
        <v>118</v>
      </c>
      <c r="E233" s="57" t="s">
        <v>405</v>
      </c>
      <c r="F233" s="57" t="s">
        <v>405</v>
      </c>
      <c r="G233" s="53">
        <v>23</v>
      </c>
      <c r="H233" s="53">
        <v>23</v>
      </c>
      <c r="I233" s="53"/>
      <c r="J233" s="53"/>
      <c r="K233" s="53"/>
      <c r="L233" s="53"/>
      <c r="M233" s="53"/>
      <c r="N233" s="53"/>
    </row>
    <row r="234" s="19" customFormat="1" ht="33.1" customHeight="1" spans="1:14">
      <c r="A234" s="54"/>
      <c r="B234" s="54" t="s">
        <v>118</v>
      </c>
      <c r="C234" s="54" t="s">
        <v>118</v>
      </c>
      <c r="D234" s="54" t="s">
        <v>118</v>
      </c>
      <c r="E234" s="57" t="s">
        <v>405</v>
      </c>
      <c r="F234" s="57" t="s">
        <v>405</v>
      </c>
      <c r="G234" s="53">
        <v>6</v>
      </c>
      <c r="H234" s="53">
        <v>6</v>
      </c>
      <c r="I234" s="53"/>
      <c r="J234" s="53"/>
      <c r="K234" s="53"/>
      <c r="L234" s="53"/>
      <c r="M234" s="53"/>
      <c r="N234" s="53"/>
    </row>
    <row r="235" s="19" customFormat="1" ht="33.1" customHeight="1" spans="1:14">
      <c r="A235" s="54"/>
      <c r="B235" s="54" t="s">
        <v>118</v>
      </c>
      <c r="C235" s="54" t="s">
        <v>118</v>
      </c>
      <c r="D235" s="54" t="s">
        <v>118</v>
      </c>
      <c r="E235" s="57" t="s">
        <v>405</v>
      </c>
      <c r="F235" s="57" t="s">
        <v>405</v>
      </c>
      <c r="G235" s="53">
        <v>20</v>
      </c>
      <c r="H235" s="53">
        <v>20</v>
      </c>
      <c r="I235" s="53"/>
      <c r="J235" s="53"/>
      <c r="K235" s="53"/>
      <c r="L235" s="53"/>
      <c r="M235" s="53"/>
      <c r="N235" s="53"/>
    </row>
    <row r="236" s="19" customFormat="1" ht="33.1" customHeight="1" spans="1:14">
      <c r="A236" s="54"/>
      <c r="B236" s="54" t="s">
        <v>118</v>
      </c>
      <c r="C236" s="54" t="s">
        <v>118</v>
      </c>
      <c r="D236" s="54" t="s">
        <v>118</v>
      </c>
      <c r="E236" s="57" t="s">
        <v>416</v>
      </c>
      <c r="F236" s="57" t="s">
        <v>405</v>
      </c>
      <c r="G236" s="53">
        <v>36</v>
      </c>
      <c r="H236" s="53">
        <v>36</v>
      </c>
      <c r="I236" s="53"/>
      <c r="J236" s="53"/>
      <c r="K236" s="53"/>
      <c r="L236" s="53"/>
      <c r="M236" s="53"/>
      <c r="N236" s="53"/>
    </row>
    <row r="237" s="19" customFormat="1" ht="33.1" customHeight="1" spans="1:14">
      <c r="A237" s="54"/>
      <c r="B237" s="54" t="s">
        <v>118</v>
      </c>
      <c r="C237" s="54" t="s">
        <v>118</v>
      </c>
      <c r="D237" s="54" t="s">
        <v>118</v>
      </c>
      <c r="E237" s="57" t="s">
        <v>405</v>
      </c>
      <c r="F237" s="57" t="s">
        <v>405</v>
      </c>
      <c r="G237" s="53">
        <v>17.5</v>
      </c>
      <c r="H237" s="53">
        <v>17.5</v>
      </c>
      <c r="I237" s="53"/>
      <c r="J237" s="53"/>
      <c r="K237" s="53"/>
      <c r="L237" s="53"/>
      <c r="M237" s="53"/>
      <c r="N237" s="53"/>
    </row>
    <row r="238" s="19" customFormat="1" ht="33.1" customHeight="1" spans="1:14">
      <c r="A238" s="54"/>
      <c r="B238" s="54" t="s">
        <v>118</v>
      </c>
      <c r="C238" s="54" t="s">
        <v>118</v>
      </c>
      <c r="D238" s="54" t="s">
        <v>118</v>
      </c>
      <c r="E238" s="57" t="s">
        <v>405</v>
      </c>
      <c r="F238" s="57" t="s">
        <v>405</v>
      </c>
      <c r="G238" s="53">
        <v>30</v>
      </c>
      <c r="H238" s="53">
        <v>30</v>
      </c>
      <c r="I238" s="53"/>
      <c r="J238" s="53"/>
      <c r="K238" s="53"/>
      <c r="L238" s="53"/>
      <c r="M238" s="53"/>
      <c r="N238" s="53"/>
    </row>
    <row r="239" s="19" customFormat="1" ht="33.1" customHeight="1" spans="1:14">
      <c r="A239" s="54" t="s">
        <v>119</v>
      </c>
      <c r="B239" s="60"/>
      <c r="C239" s="60"/>
      <c r="D239" s="60"/>
      <c r="E239" s="60"/>
      <c r="F239" s="60"/>
      <c r="G239" s="53">
        <v>587.59</v>
      </c>
      <c r="H239" s="53">
        <v>587.59</v>
      </c>
      <c r="I239" s="53"/>
      <c r="J239" s="53"/>
      <c r="K239" s="53"/>
      <c r="L239" s="53"/>
      <c r="M239" s="53"/>
      <c r="N239" s="53"/>
    </row>
    <row r="240" s="19" customFormat="1" ht="33.1" customHeight="1" spans="1:14">
      <c r="A240" s="54"/>
      <c r="B240" s="56" t="s">
        <v>126</v>
      </c>
      <c r="C240" s="54" t="s">
        <v>756</v>
      </c>
      <c r="D240" s="54" t="s">
        <v>757</v>
      </c>
      <c r="E240" s="57" t="s">
        <v>405</v>
      </c>
      <c r="F240" s="57" t="s">
        <v>405</v>
      </c>
      <c r="G240" s="53">
        <v>587.59</v>
      </c>
      <c r="H240" s="53">
        <v>587.59</v>
      </c>
      <c r="I240" s="53"/>
      <c r="J240" s="53"/>
      <c r="K240" s="53"/>
      <c r="L240" s="53"/>
      <c r="M240" s="53"/>
      <c r="N240" s="53"/>
    </row>
    <row r="241" s="19" customFormat="1" ht="33.1" customHeight="1" spans="1:14">
      <c r="A241" s="54" t="s">
        <v>120</v>
      </c>
      <c r="B241" s="60"/>
      <c r="C241" s="60"/>
      <c r="D241" s="60"/>
      <c r="E241" s="60"/>
      <c r="F241" s="60"/>
      <c r="G241" s="53">
        <v>56.05</v>
      </c>
      <c r="H241" s="53">
        <v>56.05</v>
      </c>
      <c r="I241" s="53"/>
      <c r="J241" s="53"/>
      <c r="K241" s="53"/>
      <c r="L241" s="53"/>
      <c r="M241" s="53"/>
      <c r="N241" s="53"/>
    </row>
    <row r="242" s="19" customFormat="1" ht="33.1" customHeight="1" spans="1:14">
      <c r="A242" s="54"/>
      <c r="B242" s="56" t="s">
        <v>126</v>
      </c>
      <c r="C242" s="54" t="s">
        <v>501</v>
      </c>
      <c r="D242" s="54" t="s">
        <v>758</v>
      </c>
      <c r="E242" s="57" t="s">
        <v>405</v>
      </c>
      <c r="F242" s="57" t="s">
        <v>405</v>
      </c>
      <c r="G242" s="53">
        <v>3</v>
      </c>
      <c r="H242" s="53">
        <v>3</v>
      </c>
      <c r="I242" s="53"/>
      <c r="J242" s="53"/>
      <c r="K242" s="53"/>
      <c r="L242" s="53"/>
      <c r="M242" s="53"/>
      <c r="N242" s="53"/>
    </row>
    <row r="243" s="19" customFormat="1" ht="33.1" customHeight="1" spans="1:14">
      <c r="A243" s="54"/>
      <c r="B243" s="56" t="s">
        <v>126</v>
      </c>
      <c r="C243" s="54" t="s">
        <v>759</v>
      </c>
      <c r="D243" s="54" t="s">
        <v>760</v>
      </c>
      <c r="E243" s="57" t="s">
        <v>405</v>
      </c>
      <c r="F243" s="57" t="s">
        <v>405</v>
      </c>
      <c r="G243" s="53">
        <v>5.5</v>
      </c>
      <c r="H243" s="53">
        <v>5.5</v>
      </c>
      <c r="I243" s="53"/>
      <c r="J243" s="53"/>
      <c r="K243" s="53"/>
      <c r="L243" s="53"/>
      <c r="M243" s="53"/>
      <c r="N243" s="53"/>
    </row>
    <row r="244" s="19" customFormat="1" ht="68" customHeight="1" spans="1:14">
      <c r="A244" s="54"/>
      <c r="B244" s="56" t="s">
        <v>126</v>
      </c>
      <c r="C244" s="54" t="s">
        <v>761</v>
      </c>
      <c r="D244" s="54" t="s">
        <v>762</v>
      </c>
      <c r="E244" s="57" t="s">
        <v>405</v>
      </c>
      <c r="F244" s="57" t="s">
        <v>405</v>
      </c>
      <c r="G244" s="53">
        <v>20.55</v>
      </c>
      <c r="H244" s="53">
        <v>20.55</v>
      </c>
      <c r="I244" s="53"/>
      <c r="J244" s="53"/>
      <c r="K244" s="53"/>
      <c r="L244" s="53"/>
      <c r="M244" s="53"/>
      <c r="N244" s="53"/>
    </row>
    <row r="245" s="19" customFormat="1" ht="33.1" customHeight="1" spans="1:14">
      <c r="A245" s="54"/>
      <c r="B245" s="56" t="s">
        <v>129</v>
      </c>
      <c r="C245" s="54" t="s">
        <v>763</v>
      </c>
      <c r="D245" s="54" t="s">
        <v>764</v>
      </c>
      <c r="E245" s="57" t="s">
        <v>416</v>
      </c>
      <c r="F245" s="57" t="s">
        <v>405</v>
      </c>
      <c r="G245" s="53">
        <v>2</v>
      </c>
      <c r="H245" s="53">
        <v>2</v>
      </c>
      <c r="I245" s="53"/>
      <c r="J245" s="53"/>
      <c r="K245" s="53"/>
      <c r="L245" s="53"/>
      <c r="M245" s="53"/>
      <c r="N245" s="53"/>
    </row>
    <row r="246" s="19" customFormat="1" ht="33.1" customHeight="1" spans="1:14">
      <c r="A246" s="54"/>
      <c r="B246" s="56" t="s">
        <v>129</v>
      </c>
      <c r="C246" s="54" t="s">
        <v>765</v>
      </c>
      <c r="D246" s="54" t="s">
        <v>766</v>
      </c>
      <c r="E246" s="57" t="s">
        <v>416</v>
      </c>
      <c r="F246" s="57" t="s">
        <v>405</v>
      </c>
      <c r="G246" s="53">
        <v>5</v>
      </c>
      <c r="H246" s="53">
        <v>5</v>
      </c>
      <c r="I246" s="53"/>
      <c r="J246" s="53"/>
      <c r="K246" s="53"/>
      <c r="L246" s="53"/>
      <c r="M246" s="53"/>
      <c r="N246" s="53"/>
    </row>
    <row r="247" s="19" customFormat="1" ht="33.1" customHeight="1" spans="1:14">
      <c r="A247" s="54"/>
      <c r="B247" s="56" t="s">
        <v>126</v>
      </c>
      <c r="C247" s="54" t="s">
        <v>767</v>
      </c>
      <c r="D247" s="54" t="s">
        <v>768</v>
      </c>
      <c r="E247" s="57" t="s">
        <v>405</v>
      </c>
      <c r="F247" s="57" t="s">
        <v>405</v>
      </c>
      <c r="G247" s="53">
        <v>15</v>
      </c>
      <c r="H247" s="53">
        <v>15</v>
      </c>
      <c r="I247" s="53"/>
      <c r="J247" s="53"/>
      <c r="K247" s="53"/>
      <c r="L247" s="53"/>
      <c r="M247" s="53"/>
      <c r="N247" s="53"/>
    </row>
    <row r="248" s="19" customFormat="1" ht="46.55" customHeight="1" spans="1:14">
      <c r="A248" s="54"/>
      <c r="B248" s="56" t="s">
        <v>126</v>
      </c>
      <c r="C248" s="54" t="s">
        <v>769</v>
      </c>
      <c r="D248" s="54" t="s">
        <v>770</v>
      </c>
      <c r="E248" s="57" t="s">
        <v>405</v>
      </c>
      <c r="F248" s="57" t="s">
        <v>405</v>
      </c>
      <c r="G248" s="53">
        <v>5</v>
      </c>
      <c r="H248" s="53">
        <v>5</v>
      </c>
      <c r="I248" s="53"/>
      <c r="J248" s="53"/>
      <c r="K248" s="53"/>
      <c r="L248" s="53"/>
      <c r="M248" s="53"/>
      <c r="N248" s="53"/>
    </row>
  </sheetData>
  <mergeCells count="8">
    <mergeCell ref="A1:N1"/>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6"/>
  <sheetViews>
    <sheetView workbookViewId="0">
      <selection activeCell="B8" sqref="B8:E8"/>
    </sheetView>
  </sheetViews>
  <sheetFormatPr defaultColWidth="10" defaultRowHeight="13.5" outlineLevelCol="7"/>
  <cols>
    <col min="1" max="4" width="16.925" customWidth="1"/>
    <col min="5" max="5" width="14.325" customWidth="1"/>
    <col min="6" max="6" width="16.925" customWidth="1"/>
    <col min="7" max="7" width="11.725" customWidth="1"/>
    <col min="8" max="8" width="11.4" customWidth="1"/>
    <col min="9" max="10" width="9.76666666666667" customWidth="1"/>
  </cols>
  <sheetData>
    <row r="1" ht="36.7" customHeight="1" spans="1:8">
      <c r="A1" s="39" t="s">
        <v>771</v>
      </c>
      <c r="B1" s="39"/>
      <c r="C1" s="39"/>
      <c r="D1" s="39"/>
      <c r="E1" s="39"/>
      <c r="F1" s="39"/>
      <c r="G1" s="39"/>
      <c r="H1" s="39"/>
    </row>
    <row r="2" ht="36.7" customHeight="1" spans="1:8">
      <c r="A2" s="34" t="s">
        <v>772</v>
      </c>
      <c r="B2" s="23" t="s">
        <v>773</v>
      </c>
      <c r="C2" s="23"/>
      <c r="D2" s="23"/>
      <c r="E2" s="23"/>
      <c r="F2" s="23"/>
      <c r="G2" s="23"/>
      <c r="H2" s="23"/>
    </row>
    <row r="3" ht="36.7" customHeight="1" spans="1:8">
      <c r="A3" s="40" t="s">
        <v>774</v>
      </c>
      <c r="B3" s="41">
        <v>6349.74</v>
      </c>
      <c r="C3" s="41"/>
      <c r="D3" s="41"/>
      <c r="E3" s="41"/>
      <c r="F3" s="41"/>
      <c r="G3" s="41"/>
      <c r="H3" s="41"/>
    </row>
    <row r="4" ht="36.7" customHeight="1" spans="1:8">
      <c r="A4" s="42" t="s">
        <v>775</v>
      </c>
      <c r="B4" s="23" t="s">
        <v>776</v>
      </c>
      <c r="C4" s="23"/>
      <c r="D4" s="27">
        <v>6349.74</v>
      </c>
      <c r="E4" s="27"/>
      <c r="F4" s="27"/>
      <c r="G4" s="27"/>
      <c r="H4" s="27"/>
    </row>
    <row r="5" ht="36.7" customHeight="1" spans="1:8">
      <c r="A5" s="42"/>
      <c r="B5" s="23" t="s">
        <v>777</v>
      </c>
      <c r="C5" s="23"/>
      <c r="D5" s="27">
        <v>280.92</v>
      </c>
      <c r="E5" s="25" t="s">
        <v>778</v>
      </c>
      <c r="F5" s="25"/>
      <c r="G5" s="43">
        <v>4906.34</v>
      </c>
      <c r="H5" s="43"/>
    </row>
    <row r="6" ht="36.7" customHeight="1" spans="1:8">
      <c r="A6" s="42"/>
      <c r="B6" s="23" t="s">
        <v>779</v>
      </c>
      <c r="C6" s="23"/>
      <c r="D6" s="27">
        <v>1162.48</v>
      </c>
      <c r="E6" s="25" t="s">
        <v>780</v>
      </c>
      <c r="F6" s="25"/>
      <c r="G6" s="43"/>
      <c r="H6" s="43"/>
    </row>
    <row r="7" ht="36.7" customHeight="1" spans="1:8">
      <c r="A7" s="35" t="s">
        <v>781</v>
      </c>
      <c r="B7" s="35" t="s">
        <v>782</v>
      </c>
      <c r="C7" s="35"/>
      <c r="D7" s="35"/>
      <c r="E7" s="35"/>
      <c r="F7" s="35" t="s">
        <v>783</v>
      </c>
      <c r="G7" s="35"/>
      <c r="H7" s="35"/>
    </row>
    <row r="8" ht="36.7" customHeight="1" spans="1:8">
      <c r="A8" s="35"/>
      <c r="B8" s="23" t="s">
        <v>425</v>
      </c>
      <c r="C8" s="23"/>
      <c r="D8" s="23"/>
      <c r="E8" s="23"/>
      <c r="F8" s="27">
        <v>5</v>
      </c>
      <c r="G8" s="27"/>
      <c r="H8" s="27"/>
    </row>
    <row r="9" ht="36.7" customHeight="1" spans="1:8">
      <c r="A9" s="35"/>
      <c r="B9" s="23" t="s">
        <v>433</v>
      </c>
      <c r="C9" s="23"/>
      <c r="D9" s="23"/>
      <c r="E9" s="23"/>
      <c r="F9" s="27">
        <v>7</v>
      </c>
      <c r="G9" s="27"/>
      <c r="H9" s="27"/>
    </row>
    <row r="10" ht="36.7" customHeight="1" spans="1:8">
      <c r="A10" s="35"/>
      <c r="B10" s="23" t="s">
        <v>406</v>
      </c>
      <c r="C10" s="23"/>
      <c r="D10" s="23"/>
      <c r="E10" s="23"/>
      <c r="F10" s="27">
        <v>215</v>
      </c>
      <c r="G10" s="27"/>
      <c r="H10" s="27"/>
    </row>
    <row r="11" ht="36.7" customHeight="1" spans="1:8">
      <c r="A11" s="35"/>
      <c r="B11" s="23" t="s">
        <v>427</v>
      </c>
      <c r="C11" s="23"/>
      <c r="D11" s="23"/>
      <c r="E11" s="23"/>
      <c r="F11" s="27">
        <v>55</v>
      </c>
      <c r="G11" s="27"/>
      <c r="H11" s="27"/>
    </row>
    <row r="12" ht="36.7" customHeight="1" spans="1:8">
      <c r="A12" s="35"/>
      <c r="B12" s="23" t="s">
        <v>410</v>
      </c>
      <c r="C12" s="23"/>
      <c r="D12" s="23"/>
      <c r="E12" s="23"/>
      <c r="F12" s="27">
        <v>12</v>
      </c>
      <c r="G12" s="27"/>
      <c r="H12" s="27"/>
    </row>
    <row r="13" ht="36.7" customHeight="1" spans="1:8">
      <c r="A13" s="35"/>
      <c r="B13" s="23" t="s">
        <v>442</v>
      </c>
      <c r="C13" s="23"/>
      <c r="D13" s="23"/>
      <c r="E13" s="23"/>
      <c r="F13" s="27">
        <v>3567</v>
      </c>
      <c r="G13" s="27"/>
      <c r="H13" s="27"/>
    </row>
    <row r="14" ht="36.7" customHeight="1" spans="1:8">
      <c r="A14" s="35"/>
      <c r="B14" s="23" t="s">
        <v>419</v>
      </c>
      <c r="C14" s="23"/>
      <c r="D14" s="23"/>
      <c r="E14" s="23"/>
      <c r="F14" s="27">
        <v>2</v>
      </c>
      <c r="G14" s="27"/>
      <c r="H14" s="27"/>
    </row>
    <row r="15" ht="36.7" customHeight="1" spans="1:8">
      <c r="A15" s="35"/>
      <c r="B15" s="23" t="s">
        <v>784</v>
      </c>
      <c r="C15" s="23"/>
      <c r="D15" s="23"/>
      <c r="E15" s="23"/>
      <c r="F15" s="27">
        <v>1162.48</v>
      </c>
      <c r="G15" s="27"/>
      <c r="H15" s="27"/>
    </row>
    <row r="16" ht="36.7" customHeight="1" spans="1:8">
      <c r="A16" s="35"/>
      <c r="B16" s="23" t="s">
        <v>785</v>
      </c>
      <c r="C16" s="23"/>
      <c r="D16" s="23"/>
      <c r="E16" s="23"/>
      <c r="F16" s="27">
        <v>280.92</v>
      </c>
      <c r="G16" s="27"/>
      <c r="H16" s="27"/>
    </row>
    <row r="17" ht="36.7" customHeight="1" spans="1:8">
      <c r="A17" s="35"/>
      <c r="B17" s="23" t="s">
        <v>448</v>
      </c>
      <c r="C17" s="23"/>
      <c r="D17" s="23"/>
      <c r="E17" s="23"/>
      <c r="F17" s="27">
        <v>10</v>
      </c>
      <c r="G17" s="27"/>
      <c r="H17" s="27"/>
    </row>
    <row r="18" ht="36.7" customHeight="1" spans="1:8">
      <c r="A18" s="35"/>
      <c r="B18" s="23" t="s">
        <v>403</v>
      </c>
      <c r="C18" s="23"/>
      <c r="D18" s="23"/>
      <c r="E18" s="23"/>
      <c r="F18" s="27">
        <v>4</v>
      </c>
      <c r="G18" s="27"/>
      <c r="H18" s="27"/>
    </row>
    <row r="19" ht="36.7" customHeight="1" spans="1:8">
      <c r="A19" s="35"/>
      <c r="B19" s="23" t="s">
        <v>408</v>
      </c>
      <c r="C19" s="23"/>
      <c r="D19" s="23"/>
      <c r="E19" s="23"/>
      <c r="F19" s="27">
        <v>3.6</v>
      </c>
      <c r="G19" s="27"/>
      <c r="H19" s="27"/>
    </row>
    <row r="20" ht="36.7" customHeight="1" spans="1:8">
      <c r="A20" s="35"/>
      <c r="B20" s="23" t="s">
        <v>417</v>
      </c>
      <c r="C20" s="23"/>
      <c r="D20" s="23"/>
      <c r="E20" s="23"/>
      <c r="F20" s="27">
        <v>5</v>
      </c>
      <c r="G20" s="27"/>
      <c r="H20" s="27"/>
    </row>
    <row r="21" ht="36.7" customHeight="1" spans="1:8">
      <c r="A21" s="35"/>
      <c r="B21" s="23" t="s">
        <v>412</v>
      </c>
      <c r="C21" s="23"/>
      <c r="D21" s="23"/>
      <c r="E21" s="23"/>
      <c r="F21" s="27">
        <v>12</v>
      </c>
      <c r="G21" s="27"/>
      <c r="H21" s="27"/>
    </row>
    <row r="22" ht="36.7" customHeight="1" spans="1:8">
      <c r="A22" s="35"/>
      <c r="B22" s="23" t="s">
        <v>382</v>
      </c>
      <c r="C22" s="23"/>
      <c r="D22" s="23"/>
      <c r="E22" s="23"/>
      <c r="F22" s="27">
        <v>29</v>
      </c>
      <c r="G22" s="27"/>
      <c r="H22" s="27"/>
    </row>
    <row r="23" ht="36.7" customHeight="1" spans="1:8">
      <c r="A23" s="35"/>
      <c r="B23" s="23" t="s">
        <v>429</v>
      </c>
      <c r="C23" s="23"/>
      <c r="D23" s="23"/>
      <c r="E23" s="23"/>
      <c r="F23" s="27">
        <v>1.66</v>
      </c>
      <c r="G23" s="27"/>
      <c r="H23" s="27"/>
    </row>
    <row r="24" ht="36.7" customHeight="1" spans="1:8">
      <c r="A24" s="35"/>
      <c r="B24" s="23" t="s">
        <v>454</v>
      </c>
      <c r="C24" s="23"/>
      <c r="D24" s="23"/>
      <c r="E24" s="23"/>
      <c r="F24" s="27">
        <v>40</v>
      </c>
      <c r="G24" s="27"/>
      <c r="H24" s="27"/>
    </row>
    <row r="25" ht="36.7" customHeight="1" spans="1:8">
      <c r="A25" s="35"/>
      <c r="B25" s="23" t="s">
        <v>423</v>
      </c>
      <c r="C25" s="23"/>
      <c r="D25" s="23"/>
      <c r="E25" s="23"/>
      <c r="F25" s="27">
        <v>44</v>
      </c>
      <c r="G25" s="27"/>
      <c r="H25" s="27"/>
    </row>
    <row r="26" ht="36.7" customHeight="1" spans="1:8">
      <c r="A26" s="35"/>
      <c r="B26" s="23" t="s">
        <v>435</v>
      </c>
      <c r="C26" s="23"/>
      <c r="D26" s="23"/>
      <c r="E26" s="23"/>
      <c r="F26" s="27">
        <v>10.08</v>
      </c>
      <c r="G26" s="27"/>
      <c r="H26" s="27"/>
    </row>
    <row r="27" ht="36.7" customHeight="1" spans="1:8">
      <c r="A27" s="35"/>
      <c r="B27" s="23" t="s">
        <v>450</v>
      </c>
      <c r="C27" s="23"/>
      <c r="D27" s="23"/>
      <c r="E27" s="23"/>
      <c r="F27" s="27">
        <v>50</v>
      </c>
      <c r="G27" s="27"/>
      <c r="H27" s="27"/>
    </row>
    <row r="28" ht="36.7" customHeight="1" spans="1:8">
      <c r="A28" s="35"/>
      <c r="B28" s="23" t="s">
        <v>444</v>
      </c>
      <c r="C28" s="23"/>
      <c r="D28" s="23"/>
      <c r="E28" s="23"/>
      <c r="F28" s="27">
        <v>240</v>
      </c>
      <c r="G28" s="27"/>
      <c r="H28" s="27"/>
    </row>
    <row r="29" ht="36.7" customHeight="1" spans="1:8">
      <c r="A29" s="35"/>
      <c r="B29" s="23" t="s">
        <v>438</v>
      </c>
      <c r="C29" s="23"/>
      <c r="D29" s="23"/>
      <c r="E29" s="23"/>
      <c r="F29" s="27">
        <v>15</v>
      </c>
      <c r="G29" s="27"/>
      <c r="H29" s="27"/>
    </row>
    <row r="30" ht="36.7" customHeight="1" spans="1:8">
      <c r="A30" s="35"/>
      <c r="B30" s="23" t="s">
        <v>452</v>
      </c>
      <c r="C30" s="23"/>
      <c r="D30" s="23"/>
      <c r="E30" s="23"/>
      <c r="F30" s="27">
        <v>22</v>
      </c>
      <c r="G30" s="27"/>
      <c r="H30" s="27"/>
    </row>
    <row r="31" ht="36.7" customHeight="1" spans="1:8">
      <c r="A31" s="35"/>
      <c r="B31" s="23" t="s">
        <v>440</v>
      </c>
      <c r="C31" s="23"/>
      <c r="D31" s="23"/>
      <c r="E31" s="23"/>
      <c r="F31" s="27">
        <v>30</v>
      </c>
      <c r="G31" s="27"/>
      <c r="H31" s="27"/>
    </row>
    <row r="32" ht="36.7" customHeight="1" spans="1:8">
      <c r="A32" s="35"/>
      <c r="B32" s="23" t="s">
        <v>421</v>
      </c>
      <c r="C32" s="23"/>
      <c r="D32" s="23"/>
      <c r="E32" s="23"/>
      <c r="F32" s="27">
        <v>15</v>
      </c>
      <c r="G32" s="27"/>
      <c r="H32" s="27"/>
    </row>
    <row r="33" ht="36.7" customHeight="1" spans="1:8">
      <c r="A33" s="35"/>
      <c r="B33" s="23" t="s">
        <v>431</v>
      </c>
      <c r="C33" s="23"/>
      <c r="D33" s="23"/>
      <c r="E33" s="23"/>
      <c r="F33" s="27">
        <v>6</v>
      </c>
      <c r="G33" s="27"/>
      <c r="H33" s="27"/>
    </row>
    <row r="34" ht="36.7" customHeight="1" spans="1:8">
      <c r="A34" s="35"/>
      <c r="B34" s="23" t="s">
        <v>414</v>
      </c>
      <c r="C34" s="23"/>
      <c r="D34" s="23"/>
      <c r="E34" s="23"/>
      <c r="F34" s="27">
        <v>500</v>
      </c>
      <c r="G34" s="27"/>
      <c r="H34" s="27"/>
    </row>
    <row r="35" ht="36.7" customHeight="1" spans="1:8">
      <c r="A35" s="35"/>
      <c r="B35" s="23" t="s">
        <v>446</v>
      </c>
      <c r="C35" s="23"/>
      <c r="D35" s="23"/>
      <c r="E35" s="23"/>
      <c r="F35" s="27">
        <v>6</v>
      </c>
      <c r="G35" s="27"/>
      <c r="H35" s="27"/>
    </row>
    <row r="36" ht="44.25" customHeight="1" spans="1:8">
      <c r="A36" s="35" t="s">
        <v>786</v>
      </c>
      <c r="B36" s="23" t="s">
        <v>787</v>
      </c>
      <c r="C36" s="23"/>
      <c r="D36" s="23"/>
      <c r="E36" s="23"/>
      <c r="F36" s="23"/>
      <c r="G36" s="23"/>
      <c r="H36" s="23"/>
    </row>
    <row r="37" ht="44.25" customHeight="1" spans="1:8">
      <c r="A37" s="35" t="s">
        <v>788</v>
      </c>
      <c r="B37" s="34" t="s">
        <v>789</v>
      </c>
      <c r="C37" s="34" t="s">
        <v>790</v>
      </c>
      <c r="D37" s="34" t="s">
        <v>791</v>
      </c>
      <c r="E37" s="35" t="s">
        <v>792</v>
      </c>
      <c r="F37" s="34" t="s">
        <v>793</v>
      </c>
      <c r="G37" s="35" t="s">
        <v>794</v>
      </c>
      <c r="H37" s="44" t="s">
        <v>795</v>
      </c>
    </row>
    <row r="38" ht="16.35" customHeight="1" spans="1:8">
      <c r="A38" s="35"/>
      <c r="B38" s="45" t="s">
        <v>796</v>
      </c>
      <c r="C38" s="45" t="s">
        <v>797</v>
      </c>
      <c r="D38" s="45" t="s">
        <v>798</v>
      </c>
      <c r="E38" s="45" t="s">
        <v>799</v>
      </c>
      <c r="F38" s="45" t="s">
        <v>800</v>
      </c>
      <c r="G38" s="45" t="s">
        <v>801</v>
      </c>
      <c r="H38" s="45" t="s">
        <v>802</v>
      </c>
    </row>
    <row r="39" ht="16.35" customHeight="1" spans="1:8">
      <c r="A39" s="35"/>
      <c r="B39" s="45"/>
      <c r="C39" s="45" t="s">
        <v>803</v>
      </c>
      <c r="D39" s="45" t="s">
        <v>804</v>
      </c>
      <c r="E39" s="45" t="s">
        <v>799</v>
      </c>
      <c r="F39" s="45" t="s">
        <v>800</v>
      </c>
      <c r="G39" s="45" t="s">
        <v>801</v>
      </c>
      <c r="H39" s="45" t="s">
        <v>802</v>
      </c>
    </row>
    <row r="40" ht="16.35" customHeight="1" spans="1:8">
      <c r="A40" s="35"/>
      <c r="B40" s="45"/>
      <c r="C40" s="45"/>
      <c r="D40" s="45" t="s">
        <v>805</v>
      </c>
      <c r="E40" s="45" t="s">
        <v>799</v>
      </c>
      <c r="F40" s="45" t="s">
        <v>800</v>
      </c>
      <c r="G40" s="45" t="s">
        <v>801</v>
      </c>
      <c r="H40" s="45" t="s">
        <v>802</v>
      </c>
    </row>
    <row r="41" ht="16.35" customHeight="1" spans="1:8">
      <c r="A41" s="35"/>
      <c r="B41" s="45"/>
      <c r="C41" s="45"/>
      <c r="D41" s="45" t="s">
        <v>806</v>
      </c>
      <c r="E41" s="45" t="s">
        <v>799</v>
      </c>
      <c r="F41" s="45" t="s">
        <v>800</v>
      </c>
      <c r="G41" s="45" t="s">
        <v>801</v>
      </c>
      <c r="H41" s="45" t="s">
        <v>802</v>
      </c>
    </row>
    <row r="42" ht="16.35" customHeight="1" spans="1:8">
      <c r="A42" s="35"/>
      <c r="B42" s="45"/>
      <c r="C42" s="45" t="s">
        <v>807</v>
      </c>
      <c r="D42" s="45" t="s">
        <v>808</v>
      </c>
      <c r="E42" s="45"/>
      <c r="F42" s="45" t="s">
        <v>809</v>
      </c>
      <c r="G42" s="45"/>
      <c r="H42" s="45" t="s">
        <v>802</v>
      </c>
    </row>
    <row r="43" ht="16.35" customHeight="1" spans="1:8">
      <c r="A43" s="35"/>
      <c r="B43" s="45"/>
      <c r="C43" s="45"/>
      <c r="D43" s="45" t="s">
        <v>810</v>
      </c>
      <c r="E43" s="45"/>
      <c r="F43" s="45" t="s">
        <v>809</v>
      </c>
      <c r="G43" s="45"/>
      <c r="H43" s="45" t="s">
        <v>802</v>
      </c>
    </row>
    <row r="44" ht="16.35" customHeight="1" spans="1:8">
      <c r="A44" s="35"/>
      <c r="B44" s="45" t="s">
        <v>811</v>
      </c>
      <c r="C44" s="45" t="s">
        <v>812</v>
      </c>
      <c r="D44" s="45" t="s">
        <v>813</v>
      </c>
      <c r="E44" s="45" t="s">
        <v>814</v>
      </c>
      <c r="F44" s="45" t="s">
        <v>815</v>
      </c>
      <c r="G44" s="45" t="s">
        <v>801</v>
      </c>
      <c r="H44" s="45" t="s">
        <v>802</v>
      </c>
    </row>
    <row r="45" ht="16.35" customHeight="1" spans="1:8">
      <c r="A45" s="35"/>
      <c r="B45" s="45"/>
      <c r="C45" s="45"/>
      <c r="D45" s="45" t="s">
        <v>816</v>
      </c>
      <c r="E45" s="45" t="s">
        <v>814</v>
      </c>
      <c r="F45" s="45" t="s">
        <v>817</v>
      </c>
      <c r="G45" s="45" t="s">
        <v>801</v>
      </c>
      <c r="H45" s="45" t="s">
        <v>802</v>
      </c>
    </row>
    <row r="46" ht="16.35" customHeight="1" spans="1:8">
      <c r="A46" s="35"/>
      <c r="B46" s="45"/>
      <c r="C46" s="45"/>
      <c r="D46" s="45" t="s">
        <v>818</v>
      </c>
      <c r="E46" s="45" t="s">
        <v>799</v>
      </c>
      <c r="F46" s="45" t="s">
        <v>800</v>
      </c>
      <c r="G46" s="45" t="s">
        <v>801</v>
      </c>
      <c r="H46" s="45" t="s">
        <v>802</v>
      </c>
    </row>
    <row r="47" ht="16.35" customHeight="1" spans="1:8">
      <c r="A47" s="35"/>
      <c r="B47" s="45" t="s">
        <v>819</v>
      </c>
      <c r="C47" s="45" t="s">
        <v>820</v>
      </c>
      <c r="D47" s="45" t="s">
        <v>821</v>
      </c>
      <c r="E47" s="45" t="s">
        <v>799</v>
      </c>
      <c r="F47" s="45" t="s">
        <v>800</v>
      </c>
      <c r="G47" s="45" t="s">
        <v>801</v>
      </c>
      <c r="H47" s="45" t="s">
        <v>802</v>
      </c>
    </row>
    <row r="48" ht="16.35" customHeight="1" spans="1:8">
      <c r="A48" s="35"/>
      <c r="B48" s="45"/>
      <c r="C48" s="45" t="s">
        <v>822</v>
      </c>
      <c r="D48" s="45" t="s">
        <v>823</v>
      </c>
      <c r="E48" s="45"/>
      <c r="F48" s="45" t="s">
        <v>824</v>
      </c>
      <c r="G48" s="45"/>
      <c r="H48" s="45" t="s">
        <v>802</v>
      </c>
    </row>
    <row r="49" ht="16.35" customHeight="1" spans="1:8">
      <c r="A49" s="35"/>
      <c r="B49" s="45"/>
      <c r="C49" s="45" t="s">
        <v>825</v>
      </c>
      <c r="D49" s="45" t="s">
        <v>826</v>
      </c>
      <c r="E49" s="45"/>
      <c r="F49" s="45" t="s">
        <v>809</v>
      </c>
      <c r="G49" s="45"/>
      <c r="H49" s="45" t="s">
        <v>802</v>
      </c>
    </row>
    <row r="50" ht="16.35" customHeight="1" spans="1:8">
      <c r="A50" s="35"/>
      <c r="B50" s="45"/>
      <c r="C50" s="45"/>
      <c r="D50" s="45" t="s">
        <v>827</v>
      </c>
      <c r="E50" s="45"/>
      <c r="F50" s="45" t="s">
        <v>809</v>
      </c>
      <c r="G50" s="45"/>
      <c r="H50" s="45" t="s">
        <v>802</v>
      </c>
    </row>
    <row r="51" ht="16.35" customHeight="1" spans="1:8">
      <c r="A51" s="35"/>
      <c r="B51" s="45"/>
      <c r="C51" s="45" t="s">
        <v>828</v>
      </c>
      <c r="D51" s="45" t="s">
        <v>829</v>
      </c>
      <c r="E51" s="45"/>
      <c r="F51" s="45" t="s">
        <v>830</v>
      </c>
      <c r="G51" s="45"/>
      <c r="H51" s="45" t="s">
        <v>802</v>
      </c>
    </row>
    <row r="52" ht="16.35" customHeight="1" spans="1:8">
      <c r="A52" s="35"/>
      <c r="B52" s="45"/>
      <c r="C52" s="45" t="s">
        <v>831</v>
      </c>
      <c r="D52" s="45" t="s">
        <v>832</v>
      </c>
      <c r="E52" s="45" t="s">
        <v>799</v>
      </c>
      <c r="F52" s="45" t="s">
        <v>800</v>
      </c>
      <c r="G52" s="45" t="s">
        <v>801</v>
      </c>
      <c r="H52" s="45" t="s">
        <v>802</v>
      </c>
    </row>
    <row r="53" ht="25" customHeight="1" spans="1:8">
      <c r="A53" s="35"/>
      <c r="B53" s="45"/>
      <c r="C53" s="45" t="s">
        <v>833</v>
      </c>
      <c r="D53" s="45" t="s">
        <v>834</v>
      </c>
      <c r="E53" s="45" t="s">
        <v>799</v>
      </c>
      <c r="F53" s="45" t="s">
        <v>815</v>
      </c>
      <c r="G53" s="45" t="s">
        <v>835</v>
      </c>
      <c r="H53" s="45" t="s">
        <v>802</v>
      </c>
    </row>
    <row r="54" ht="16.35" customHeight="1" spans="1:8">
      <c r="A54" s="35"/>
      <c r="B54" s="45" t="s">
        <v>836</v>
      </c>
      <c r="C54" s="45" t="s">
        <v>837</v>
      </c>
      <c r="D54" s="45" t="s">
        <v>838</v>
      </c>
      <c r="E54" s="45" t="s">
        <v>814</v>
      </c>
      <c r="F54" s="45" t="s">
        <v>815</v>
      </c>
      <c r="G54" s="45" t="s">
        <v>801</v>
      </c>
      <c r="H54" s="45" t="s">
        <v>802</v>
      </c>
    </row>
    <row r="55" ht="16.35" customHeight="1" spans="1:8">
      <c r="A55" s="35"/>
      <c r="B55" s="45"/>
      <c r="C55" s="45"/>
      <c r="D55" s="45" t="s">
        <v>839</v>
      </c>
      <c r="E55" s="45" t="s">
        <v>814</v>
      </c>
      <c r="F55" s="45" t="s">
        <v>800</v>
      </c>
      <c r="G55" s="45" t="s">
        <v>801</v>
      </c>
      <c r="H55" s="45" t="s">
        <v>802</v>
      </c>
    </row>
    <row r="56" ht="25" customHeight="1" spans="1:8">
      <c r="A56" s="35"/>
      <c r="B56" s="45" t="s">
        <v>840</v>
      </c>
      <c r="C56" s="45" t="s">
        <v>841</v>
      </c>
      <c r="D56" s="45" t="s">
        <v>842</v>
      </c>
      <c r="E56" s="45" t="s">
        <v>843</v>
      </c>
      <c r="F56" s="45" t="s">
        <v>800</v>
      </c>
      <c r="G56" s="45" t="s">
        <v>801</v>
      </c>
      <c r="H56" s="45" t="s">
        <v>802</v>
      </c>
    </row>
    <row r="57" ht="25" customHeight="1" spans="1:8">
      <c r="A57" s="35"/>
      <c r="B57" s="45"/>
      <c r="C57" s="45"/>
      <c r="D57" s="45" t="s">
        <v>844</v>
      </c>
      <c r="E57" s="45"/>
      <c r="F57" s="45" t="s">
        <v>845</v>
      </c>
      <c r="G57" s="45"/>
      <c r="H57" s="45" t="s">
        <v>802</v>
      </c>
    </row>
    <row r="58" ht="16.35" customHeight="1" spans="1:8">
      <c r="A58" s="35"/>
      <c r="B58" s="45"/>
      <c r="C58" s="45" t="s">
        <v>846</v>
      </c>
      <c r="D58" s="45" t="s">
        <v>847</v>
      </c>
      <c r="E58" s="45" t="s">
        <v>843</v>
      </c>
      <c r="F58" s="45" t="s">
        <v>800</v>
      </c>
      <c r="G58" s="45" t="s">
        <v>801</v>
      </c>
      <c r="H58" s="45" t="s">
        <v>802</v>
      </c>
    </row>
    <row r="59" ht="16.35" customHeight="1" spans="1:8">
      <c r="A59" s="35"/>
      <c r="B59" s="45"/>
      <c r="C59" s="45"/>
      <c r="D59" s="45" t="s">
        <v>848</v>
      </c>
      <c r="E59" s="45" t="s">
        <v>843</v>
      </c>
      <c r="F59" s="45" t="s">
        <v>219</v>
      </c>
      <c r="G59" s="45" t="s">
        <v>801</v>
      </c>
      <c r="H59" s="45" t="s">
        <v>802</v>
      </c>
    </row>
    <row r="60" ht="16.35" customHeight="1" spans="1:8">
      <c r="A60" s="35"/>
      <c r="B60" s="45"/>
      <c r="C60" s="45" t="s">
        <v>849</v>
      </c>
      <c r="D60" s="45" t="s">
        <v>850</v>
      </c>
      <c r="E60" s="45" t="s">
        <v>843</v>
      </c>
      <c r="F60" s="45" t="s">
        <v>800</v>
      </c>
      <c r="G60" s="45" t="s">
        <v>801</v>
      </c>
      <c r="H60" s="45" t="s">
        <v>802</v>
      </c>
    </row>
    <row r="61" ht="25" customHeight="1" spans="1:8">
      <c r="A61" s="35"/>
      <c r="B61" s="45"/>
      <c r="C61" s="45"/>
      <c r="D61" s="45" t="s">
        <v>851</v>
      </c>
      <c r="E61" s="45" t="s">
        <v>843</v>
      </c>
      <c r="F61" s="45" t="s">
        <v>800</v>
      </c>
      <c r="G61" s="45" t="s">
        <v>801</v>
      </c>
      <c r="H61" s="45" t="s">
        <v>802</v>
      </c>
    </row>
    <row r="62" ht="16.35" customHeight="1" spans="1:8">
      <c r="A62" s="35"/>
      <c r="B62" s="45"/>
      <c r="C62" s="45" t="s">
        <v>852</v>
      </c>
      <c r="D62" s="45" t="s">
        <v>853</v>
      </c>
      <c r="E62" s="45" t="s">
        <v>843</v>
      </c>
      <c r="F62" s="45" t="s">
        <v>800</v>
      </c>
      <c r="G62" s="45" t="s">
        <v>801</v>
      </c>
      <c r="H62" s="45" t="s">
        <v>802</v>
      </c>
    </row>
    <row r="63" ht="16.35" customHeight="1" spans="1:8">
      <c r="A63" s="35"/>
      <c r="B63" s="45" t="s">
        <v>854</v>
      </c>
      <c r="C63" s="45" t="s">
        <v>855</v>
      </c>
      <c r="D63" s="45" t="s">
        <v>856</v>
      </c>
      <c r="E63" s="45" t="s">
        <v>843</v>
      </c>
      <c r="F63" s="45" t="s">
        <v>800</v>
      </c>
      <c r="G63" s="45" t="s">
        <v>801</v>
      </c>
      <c r="H63" s="45" t="s">
        <v>802</v>
      </c>
    </row>
    <row r="64" ht="25" customHeight="1" spans="1:8">
      <c r="A64" s="35"/>
      <c r="B64" s="45"/>
      <c r="C64" s="45" t="s">
        <v>857</v>
      </c>
      <c r="D64" s="45" t="s">
        <v>858</v>
      </c>
      <c r="E64" s="45"/>
      <c r="F64" s="45" t="s">
        <v>859</v>
      </c>
      <c r="G64" s="45"/>
      <c r="H64" s="45" t="s">
        <v>802</v>
      </c>
    </row>
    <row r="65" ht="36.7" customHeight="1" spans="1:8">
      <c r="A65" s="34" t="s">
        <v>772</v>
      </c>
      <c r="B65" s="23" t="s">
        <v>860</v>
      </c>
      <c r="C65" s="23"/>
      <c r="D65" s="23"/>
      <c r="E65" s="23"/>
      <c r="F65" s="23"/>
      <c r="G65" s="23"/>
      <c r="H65" s="23"/>
    </row>
    <row r="66" ht="36.7" customHeight="1" spans="1:8">
      <c r="A66" s="40" t="s">
        <v>774</v>
      </c>
      <c r="B66" s="41">
        <v>1115.93</v>
      </c>
      <c r="C66" s="41"/>
      <c r="D66" s="41"/>
      <c r="E66" s="41"/>
      <c r="F66" s="41"/>
      <c r="G66" s="41"/>
      <c r="H66" s="41"/>
    </row>
    <row r="67" ht="36.7" customHeight="1" spans="1:8">
      <c r="A67" s="42" t="s">
        <v>775</v>
      </c>
      <c r="B67" s="23" t="s">
        <v>776</v>
      </c>
      <c r="C67" s="23"/>
      <c r="D67" s="27">
        <v>1115.93</v>
      </c>
      <c r="E67" s="27"/>
      <c r="F67" s="27"/>
      <c r="G67" s="27"/>
      <c r="H67" s="27"/>
    </row>
    <row r="68" ht="36.7" customHeight="1" spans="1:8">
      <c r="A68" s="42"/>
      <c r="B68" s="23" t="s">
        <v>777</v>
      </c>
      <c r="C68" s="23"/>
      <c r="D68" s="27">
        <v>327.81</v>
      </c>
      <c r="E68" s="25" t="s">
        <v>778</v>
      </c>
      <c r="F68" s="25"/>
      <c r="G68" s="43">
        <v>278.32</v>
      </c>
      <c r="H68" s="43"/>
    </row>
    <row r="69" ht="36.7" customHeight="1" spans="1:8">
      <c r="A69" s="42"/>
      <c r="B69" s="23" t="s">
        <v>779</v>
      </c>
      <c r="C69" s="23"/>
      <c r="D69" s="27">
        <v>158.36</v>
      </c>
      <c r="E69" s="25" t="s">
        <v>780</v>
      </c>
      <c r="F69" s="25"/>
      <c r="G69" s="43">
        <v>351.44</v>
      </c>
      <c r="H69" s="43"/>
    </row>
    <row r="70" ht="36.7" customHeight="1" spans="1:8">
      <c r="A70" s="35" t="s">
        <v>781</v>
      </c>
      <c r="B70" s="35" t="s">
        <v>782</v>
      </c>
      <c r="C70" s="35"/>
      <c r="D70" s="35"/>
      <c r="E70" s="35"/>
      <c r="F70" s="35" t="s">
        <v>783</v>
      </c>
      <c r="G70" s="35"/>
      <c r="H70" s="35"/>
    </row>
    <row r="71" ht="36.7" customHeight="1" spans="1:8">
      <c r="A71" s="35"/>
      <c r="B71" s="23" t="s">
        <v>472</v>
      </c>
      <c r="C71" s="23"/>
      <c r="D71" s="23"/>
      <c r="E71" s="23"/>
      <c r="F71" s="27">
        <v>4</v>
      </c>
      <c r="G71" s="27"/>
      <c r="H71" s="27"/>
    </row>
    <row r="72" ht="36.7" customHeight="1" spans="1:8">
      <c r="A72" s="35"/>
      <c r="B72" s="23" t="s">
        <v>419</v>
      </c>
      <c r="C72" s="23"/>
      <c r="D72" s="23"/>
      <c r="E72" s="23"/>
      <c r="F72" s="27">
        <v>20.56</v>
      </c>
      <c r="G72" s="27"/>
      <c r="H72" s="27"/>
    </row>
    <row r="73" ht="36.7" customHeight="1" spans="1:8">
      <c r="A73" s="35"/>
      <c r="B73" s="23" t="s">
        <v>784</v>
      </c>
      <c r="C73" s="23"/>
      <c r="D73" s="23"/>
      <c r="E73" s="23"/>
      <c r="F73" s="27">
        <v>158.36</v>
      </c>
      <c r="G73" s="27"/>
      <c r="H73" s="27"/>
    </row>
    <row r="74" ht="36.7" customHeight="1" spans="1:8">
      <c r="A74" s="35"/>
      <c r="B74" s="23" t="s">
        <v>785</v>
      </c>
      <c r="C74" s="23"/>
      <c r="D74" s="23"/>
      <c r="E74" s="23"/>
      <c r="F74" s="27">
        <v>327.81</v>
      </c>
      <c r="G74" s="27"/>
      <c r="H74" s="27"/>
    </row>
    <row r="75" ht="36.7" customHeight="1" spans="1:8">
      <c r="A75" s="35"/>
      <c r="B75" s="23" t="s">
        <v>476</v>
      </c>
      <c r="C75" s="23"/>
      <c r="D75" s="23"/>
      <c r="E75" s="23"/>
      <c r="F75" s="27">
        <v>2</v>
      </c>
      <c r="G75" s="27"/>
      <c r="H75" s="27"/>
    </row>
    <row r="76" ht="36.7" customHeight="1" spans="1:8">
      <c r="A76" s="35"/>
      <c r="B76" s="23" t="s">
        <v>462</v>
      </c>
      <c r="C76" s="23"/>
      <c r="D76" s="23"/>
      <c r="E76" s="23"/>
      <c r="F76" s="27">
        <v>3</v>
      </c>
      <c r="G76" s="27"/>
      <c r="H76" s="27"/>
    </row>
    <row r="77" ht="36.7" customHeight="1" spans="1:8">
      <c r="A77" s="35"/>
      <c r="B77" s="23" t="s">
        <v>458</v>
      </c>
      <c r="C77" s="23"/>
      <c r="D77" s="23"/>
      <c r="E77" s="23"/>
      <c r="F77" s="27">
        <v>15.66</v>
      </c>
      <c r="G77" s="27"/>
      <c r="H77" s="27"/>
    </row>
    <row r="78" ht="36.7" customHeight="1" spans="1:8">
      <c r="A78" s="35"/>
      <c r="B78" s="23" t="s">
        <v>460</v>
      </c>
      <c r="C78" s="23"/>
      <c r="D78" s="23"/>
      <c r="E78" s="23"/>
      <c r="F78" s="27">
        <v>8.4</v>
      </c>
      <c r="G78" s="27"/>
      <c r="H78" s="27"/>
    </row>
    <row r="79" ht="36.7" customHeight="1" spans="1:8">
      <c r="A79" s="35"/>
      <c r="B79" s="23" t="s">
        <v>464</v>
      </c>
      <c r="C79" s="23"/>
      <c r="D79" s="23"/>
      <c r="E79" s="23"/>
      <c r="F79" s="27">
        <v>0.7</v>
      </c>
      <c r="G79" s="27"/>
      <c r="H79" s="27"/>
    </row>
    <row r="80" ht="36.7" customHeight="1" spans="1:8">
      <c r="A80" s="35"/>
      <c r="B80" s="23" t="s">
        <v>481</v>
      </c>
      <c r="C80" s="23"/>
      <c r="D80" s="23"/>
      <c r="E80" s="23"/>
      <c r="F80" s="27">
        <v>197</v>
      </c>
      <c r="G80" s="27"/>
      <c r="H80" s="27"/>
    </row>
    <row r="81" ht="36.7" customHeight="1" spans="1:8">
      <c r="A81" s="35"/>
      <c r="B81" s="23" t="s">
        <v>474</v>
      </c>
      <c r="C81" s="23"/>
      <c r="D81" s="23"/>
      <c r="E81" s="23"/>
      <c r="F81" s="27">
        <v>3</v>
      </c>
      <c r="G81" s="27"/>
      <c r="H81" s="27"/>
    </row>
    <row r="82" ht="36.7" customHeight="1" spans="1:8">
      <c r="A82" s="35"/>
      <c r="B82" s="23" t="s">
        <v>468</v>
      </c>
      <c r="C82" s="23"/>
      <c r="D82" s="23"/>
      <c r="E82" s="23"/>
      <c r="F82" s="27">
        <v>6.72</v>
      </c>
      <c r="G82" s="27"/>
      <c r="H82" s="27"/>
    </row>
    <row r="83" ht="36.7" customHeight="1" spans="1:8">
      <c r="A83" s="35"/>
      <c r="B83" s="23" t="s">
        <v>483</v>
      </c>
      <c r="C83" s="23"/>
      <c r="D83" s="23"/>
      <c r="E83" s="23"/>
      <c r="F83" s="27">
        <v>16.28</v>
      </c>
      <c r="G83" s="27"/>
      <c r="H83" s="27"/>
    </row>
    <row r="84" ht="36.7" customHeight="1" spans="1:8">
      <c r="A84" s="35"/>
      <c r="B84" s="23" t="s">
        <v>478</v>
      </c>
      <c r="C84" s="23"/>
      <c r="D84" s="23"/>
      <c r="E84" s="23"/>
      <c r="F84" s="27">
        <v>1</v>
      </c>
      <c r="G84" s="27"/>
      <c r="H84" s="27"/>
    </row>
    <row r="85" ht="70.7" customHeight="1" spans="1:8">
      <c r="A85" s="35" t="s">
        <v>786</v>
      </c>
      <c r="B85" s="23" t="s">
        <v>861</v>
      </c>
      <c r="C85" s="23"/>
      <c r="D85" s="23"/>
      <c r="E85" s="23"/>
      <c r="F85" s="23"/>
      <c r="G85" s="23"/>
      <c r="H85" s="23"/>
    </row>
    <row r="86" ht="44.25" customHeight="1" spans="1:8">
      <c r="A86" s="35" t="s">
        <v>788</v>
      </c>
      <c r="B86" s="34" t="s">
        <v>789</v>
      </c>
      <c r="C86" s="34" t="s">
        <v>790</v>
      </c>
      <c r="D86" s="34" t="s">
        <v>791</v>
      </c>
      <c r="E86" s="35" t="s">
        <v>792</v>
      </c>
      <c r="F86" s="34" t="s">
        <v>793</v>
      </c>
      <c r="G86" s="35" t="s">
        <v>794</v>
      </c>
      <c r="H86" s="44" t="s">
        <v>795</v>
      </c>
    </row>
    <row r="87" ht="16.35" customHeight="1" spans="1:8">
      <c r="A87" s="35"/>
      <c r="B87" s="45" t="s">
        <v>796</v>
      </c>
      <c r="C87" s="45" t="s">
        <v>797</v>
      </c>
      <c r="D87" s="45" t="s">
        <v>798</v>
      </c>
      <c r="E87" s="45" t="s">
        <v>799</v>
      </c>
      <c r="F87" s="45" t="s">
        <v>800</v>
      </c>
      <c r="G87" s="45" t="s">
        <v>801</v>
      </c>
      <c r="H87" s="45" t="s">
        <v>802</v>
      </c>
    </row>
    <row r="88" ht="16.35" customHeight="1" spans="1:8">
      <c r="A88" s="35"/>
      <c r="B88" s="45"/>
      <c r="C88" s="45" t="s">
        <v>803</v>
      </c>
      <c r="D88" s="45" t="s">
        <v>804</v>
      </c>
      <c r="E88" s="45" t="s">
        <v>799</v>
      </c>
      <c r="F88" s="45" t="s">
        <v>800</v>
      </c>
      <c r="G88" s="45" t="s">
        <v>801</v>
      </c>
      <c r="H88" s="45" t="s">
        <v>802</v>
      </c>
    </row>
    <row r="89" ht="16.35" customHeight="1" spans="1:8">
      <c r="A89" s="35"/>
      <c r="B89" s="45"/>
      <c r="C89" s="45"/>
      <c r="D89" s="45" t="s">
        <v>805</v>
      </c>
      <c r="E89" s="45" t="s">
        <v>799</v>
      </c>
      <c r="F89" s="45" t="s">
        <v>800</v>
      </c>
      <c r="G89" s="45" t="s">
        <v>801</v>
      </c>
      <c r="H89" s="45" t="s">
        <v>802</v>
      </c>
    </row>
    <row r="90" ht="16.35" customHeight="1" spans="1:8">
      <c r="A90" s="35"/>
      <c r="B90" s="45"/>
      <c r="C90" s="45"/>
      <c r="D90" s="45" t="s">
        <v>806</v>
      </c>
      <c r="E90" s="45" t="s">
        <v>799</v>
      </c>
      <c r="F90" s="45" t="s">
        <v>800</v>
      </c>
      <c r="G90" s="45" t="s">
        <v>801</v>
      </c>
      <c r="H90" s="45" t="s">
        <v>802</v>
      </c>
    </row>
    <row r="91" ht="16.35" customHeight="1" spans="1:8">
      <c r="A91" s="35"/>
      <c r="B91" s="45"/>
      <c r="C91" s="45" t="s">
        <v>807</v>
      </c>
      <c r="D91" s="45" t="s">
        <v>808</v>
      </c>
      <c r="E91" s="45"/>
      <c r="F91" s="45" t="s">
        <v>809</v>
      </c>
      <c r="G91" s="45"/>
      <c r="H91" s="45" t="s">
        <v>802</v>
      </c>
    </row>
    <row r="92" ht="16.35" customHeight="1" spans="1:8">
      <c r="A92" s="35"/>
      <c r="B92" s="45"/>
      <c r="C92" s="45"/>
      <c r="D92" s="45" t="s">
        <v>810</v>
      </c>
      <c r="E92" s="45"/>
      <c r="F92" s="45" t="s">
        <v>809</v>
      </c>
      <c r="G92" s="45"/>
      <c r="H92" s="45" t="s">
        <v>802</v>
      </c>
    </row>
    <row r="93" ht="16.35" customHeight="1" spans="1:8">
      <c r="A93" s="35"/>
      <c r="B93" s="45" t="s">
        <v>811</v>
      </c>
      <c r="C93" s="45" t="s">
        <v>812</v>
      </c>
      <c r="D93" s="45" t="s">
        <v>813</v>
      </c>
      <c r="E93" s="45" t="s">
        <v>814</v>
      </c>
      <c r="F93" s="45" t="s">
        <v>815</v>
      </c>
      <c r="G93" s="45" t="s">
        <v>801</v>
      </c>
      <c r="H93" s="45" t="s">
        <v>802</v>
      </c>
    </row>
    <row r="94" ht="16.35" customHeight="1" spans="1:8">
      <c r="A94" s="35"/>
      <c r="B94" s="45"/>
      <c r="C94" s="45"/>
      <c r="D94" s="45" t="s">
        <v>816</v>
      </c>
      <c r="E94" s="45" t="s">
        <v>814</v>
      </c>
      <c r="F94" s="45" t="s">
        <v>817</v>
      </c>
      <c r="G94" s="45" t="s">
        <v>801</v>
      </c>
      <c r="H94" s="45" t="s">
        <v>802</v>
      </c>
    </row>
    <row r="95" ht="16.35" customHeight="1" spans="1:8">
      <c r="A95" s="35"/>
      <c r="B95" s="45"/>
      <c r="C95" s="45"/>
      <c r="D95" s="45" t="s">
        <v>818</v>
      </c>
      <c r="E95" s="45" t="s">
        <v>799</v>
      </c>
      <c r="F95" s="45" t="s">
        <v>800</v>
      </c>
      <c r="G95" s="45" t="s">
        <v>801</v>
      </c>
      <c r="H95" s="45" t="s">
        <v>802</v>
      </c>
    </row>
    <row r="96" ht="16.35" customHeight="1" spans="1:8">
      <c r="A96" s="35"/>
      <c r="B96" s="45" t="s">
        <v>819</v>
      </c>
      <c r="C96" s="45" t="s">
        <v>820</v>
      </c>
      <c r="D96" s="45" t="s">
        <v>821</v>
      </c>
      <c r="E96" s="45" t="s">
        <v>799</v>
      </c>
      <c r="F96" s="45" t="s">
        <v>800</v>
      </c>
      <c r="G96" s="45" t="s">
        <v>801</v>
      </c>
      <c r="H96" s="45" t="s">
        <v>802</v>
      </c>
    </row>
    <row r="97" ht="16.35" customHeight="1" spans="1:8">
      <c r="A97" s="35"/>
      <c r="B97" s="45"/>
      <c r="C97" s="45" t="s">
        <v>822</v>
      </c>
      <c r="D97" s="45" t="s">
        <v>823</v>
      </c>
      <c r="E97" s="45"/>
      <c r="F97" s="45" t="s">
        <v>824</v>
      </c>
      <c r="G97" s="45"/>
      <c r="H97" s="45" t="s">
        <v>802</v>
      </c>
    </row>
    <row r="98" ht="16.35" customHeight="1" spans="1:8">
      <c r="A98" s="35"/>
      <c r="B98" s="45"/>
      <c r="C98" s="45" t="s">
        <v>825</v>
      </c>
      <c r="D98" s="45" t="s">
        <v>826</v>
      </c>
      <c r="E98" s="45"/>
      <c r="F98" s="45" t="s">
        <v>809</v>
      </c>
      <c r="G98" s="45"/>
      <c r="H98" s="45" t="s">
        <v>802</v>
      </c>
    </row>
    <row r="99" ht="16.35" customHeight="1" spans="1:8">
      <c r="A99" s="35"/>
      <c r="B99" s="45"/>
      <c r="C99" s="45"/>
      <c r="D99" s="45" t="s">
        <v>827</v>
      </c>
      <c r="E99" s="45"/>
      <c r="F99" s="45" t="s">
        <v>809</v>
      </c>
      <c r="G99" s="45"/>
      <c r="H99" s="45" t="s">
        <v>802</v>
      </c>
    </row>
    <row r="100" ht="16.35" customHeight="1" spans="1:8">
      <c r="A100" s="35"/>
      <c r="B100" s="45"/>
      <c r="C100" s="45" t="s">
        <v>828</v>
      </c>
      <c r="D100" s="45" t="s">
        <v>829</v>
      </c>
      <c r="E100" s="45"/>
      <c r="F100" s="45" t="s">
        <v>830</v>
      </c>
      <c r="G100" s="45"/>
      <c r="H100" s="45" t="s">
        <v>802</v>
      </c>
    </row>
    <row r="101" ht="16.35" customHeight="1" spans="1:8">
      <c r="A101" s="35"/>
      <c r="B101" s="45"/>
      <c r="C101" s="45" t="s">
        <v>831</v>
      </c>
      <c r="D101" s="45" t="s">
        <v>832</v>
      </c>
      <c r="E101" s="45" t="s">
        <v>799</v>
      </c>
      <c r="F101" s="45" t="s">
        <v>800</v>
      </c>
      <c r="G101" s="45" t="s">
        <v>801</v>
      </c>
      <c r="H101" s="45" t="s">
        <v>802</v>
      </c>
    </row>
    <row r="102" ht="25" customHeight="1" spans="1:8">
      <c r="A102" s="35"/>
      <c r="B102" s="45"/>
      <c r="C102" s="45" t="s">
        <v>833</v>
      </c>
      <c r="D102" s="45" t="s">
        <v>834</v>
      </c>
      <c r="E102" s="45" t="s">
        <v>799</v>
      </c>
      <c r="F102" s="45" t="s">
        <v>815</v>
      </c>
      <c r="G102" s="45" t="s">
        <v>835</v>
      </c>
      <c r="H102" s="45" t="s">
        <v>802</v>
      </c>
    </row>
    <row r="103" ht="16.35" customHeight="1" spans="1:8">
      <c r="A103" s="35"/>
      <c r="B103" s="45" t="s">
        <v>836</v>
      </c>
      <c r="C103" s="45" t="s">
        <v>837</v>
      </c>
      <c r="D103" s="45" t="s">
        <v>838</v>
      </c>
      <c r="E103" s="45" t="s">
        <v>814</v>
      </c>
      <c r="F103" s="45" t="s">
        <v>815</v>
      </c>
      <c r="G103" s="45" t="s">
        <v>801</v>
      </c>
      <c r="H103" s="45" t="s">
        <v>802</v>
      </c>
    </row>
    <row r="104" ht="16.35" customHeight="1" spans="1:8">
      <c r="A104" s="35"/>
      <c r="B104" s="45"/>
      <c r="C104" s="45"/>
      <c r="D104" s="45" t="s">
        <v>839</v>
      </c>
      <c r="E104" s="45" t="s">
        <v>814</v>
      </c>
      <c r="F104" s="45" t="s">
        <v>800</v>
      </c>
      <c r="G104" s="45" t="s">
        <v>801</v>
      </c>
      <c r="H104" s="45" t="s">
        <v>802</v>
      </c>
    </row>
    <row r="105" ht="16.35" customHeight="1" spans="1:8">
      <c r="A105" s="35"/>
      <c r="B105" s="45" t="s">
        <v>840</v>
      </c>
      <c r="C105" s="45" t="s">
        <v>862</v>
      </c>
      <c r="D105" s="45" t="s">
        <v>863</v>
      </c>
      <c r="E105" s="45" t="s">
        <v>843</v>
      </c>
      <c r="F105" s="45" t="s">
        <v>800</v>
      </c>
      <c r="G105" s="45" t="s">
        <v>801</v>
      </c>
      <c r="H105" s="45" t="s">
        <v>802</v>
      </c>
    </row>
    <row r="106" ht="16.35" customHeight="1" spans="1:8">
      <c r="A106" s="35"/>
      <c r="B106" s="45"/>
      <c r="C106" s="45"/>
      <c r="D106" s="45" t="s">
        <v>864</v>
      </c>
      <c r="E106" s="45" t="s">
        <v>843</v>
      </c>
      <c r="F106" s="45" t="s">
        <v>800</v>
      </c>
      <c r="G106" s="45" t="s">
        <v>801</v>
      </c>
      <c r="H106" s="45" t="s">
        <v>802</v>
      </c>
    </row>
    <row r="107" ht="16.35" customHeight="1" spans="1:8">
      <c r="A107" s="35"/>
      <c r="B107" s="45"/>
      <c r="C107" s="45" t="s">
        <v>849</v>
      </c>
      <c r="D107" s="45" t="s">
        <v>865</v>
      </c>
      <c r="E107" s="45" t="s">
        <v>843</v>
      </c>
      <c r="F107" s="45" t="s">
        <v>800</v>
      </c>
      <c r="G107" s="45" t="s">
        <v>801</v>
      </c>
      <c r="H107" s="45" t="s">
        <v>802</v>
      </c>
    </row>
    <row r="108" ht="16.35" customHeight="1" spans="1:8">
      <c r="A108" s="35"/>
      <c r="B108" s="45"/>
      <c r="C108" s="45" t="s">
        <v>866</v>
      </c>
      <c r="D108" s="45" t="s">
        <v>867</v>
      </c>
      <c r="E108" s="45" t="s">
        <v>843</v>
      </c>
      <c r="F108" s="45" t="s">
        <v>800</v>
      </c>
      <c r="G108" s="45" t="s">
        <v>801</v>
      </c>
      <c r="H108" s="45" t="s">
        <v>802</v>
      </c>
    </row>
    <row r="109" ht="16.35" customHeight="1" spans="1:8">
      <c r="A109" s="35"/>
      <c r="B109" s="45" t="s">
        <v>854</v>
      </c>
      <c r="C109" s="45" t="s">
        <v>855</v>
      </c>
      <c r="D109" s="45" t="s">
        <v>868</v>
      </c>
      <c r="E109" s="45"/>
      <c r="F109" s="45" t="s">
        <v>869</v>
      </c>
      <c r="G109" s="45"/>
      <c r="H109" s="45" t="s">
        <v>802</v>
      </c>
    </row>
    <row r="110" ht="36.7" customHeight="1" spans="1:8">
      <c r="A110" s="34" t="s">
        <v>772</v>
      </c>
      <c r="B110" s="23" t="s">
        <v>870</v>
      </c>
      <c r="C110" s="23"/>
      <c r="D110" s="23"/>
      <c r="E110" s="23"/>
      <c r="F110" s="23"/>
      <c r="G110" s="23"/>
      <c r="H110" s="23"/>
    </row>
    <row r="111" ht="36.7" customHeight="1" spans="1:8">
      <c r="A111" s="40" t="s">
        <v>774</v>
      </c>
      <c r="B111" s="41">
        <v>99.63</v>
      </c>
      <c r="C111" s="41"/>
      <c r="D111" s="41"/>
      <c r="E111" s="41"/>
      <c r="F111" s="41"/>
      <c r="G111" s="41"/>
      <c r="H111" s="41"/>
    </row>
    <row r="112" ht="36.7" customHeight="1" spans="1:8">
      <c r="A112" s="42" t="s">
        <v>775</v>
      </c>
      <c r="B112" s="23" t="s">
        <v>776</v>
      </c>
      <c r="C112" s="23"/>
      <c r="D112" s="27">
        <v>99.63</v>
      </c>
      <c r="E112" s="27"/>
      <c r="F112" s="27"/>
      <c r="G112" s="27"/>
      <c r="H112" s="27"/>
    </row>
    <row r="113" ht="36.7" customHeight="1" spans="1:8">
      <c r="A113" s="42"/>
      <c r="B113" s="23" t="s">
        <v>777</v>
      </c>
      <c r="C113" s="23"/>
      <c r="D113" s="27">
        <v>81.52</v>
      </c>
      <c r="E113" s="25" t="s">
        <v>778</v>
      </c>
      <c r="F113" s="25"/>
      <c r="G113" s="43">
        <v>8</v>
      </c>
      <c r="H113" s="43"/>
    </row>
    <row r="114" ht="36.7" customHeight="1" spans="1:8">
      <c r="A114" s="42"/>
      <c r="B114" s="23" t="s">
        <v>779</v>
      </c>
      <c r="C114" s="23"/>
      <c r="D114" s="27">
        <v>10.11</v>
      </c>
      <c r="E114" s="25" t="s">
        <v>780</v>
      </c>
      <c r="F114" s="25"/>
      <c r="G114" s="43"/>
      <c r="H114" s="43"/>
    </row>
    <row r="115" ht="36.7" customHeight="1" spans="1:8">
      <c r="A115" s="35" t="s">
        <v>781</v>
      </c>
      <c r="B115" s="35" t="s">
        <v>782</v>
      </c>
      <c r="C115" s="35"/>
      <c r="D115" s="35"/>
      <c r="E115" s="35"/>
      <c r="F115" s="35" t="s">
        <v>783</v>
      </c>
      <c r="G115" s="35"/>
      <c r="H115" s="35"/>
    </row>
    <row r="116" ht="36.7" customHeight="1" spans="1:8">
      <c r="A116" s="35"/>
      <c r="B116" s="23" t="s">
        <v>784</v>
      </c>
      <c r="C116" s="23"/>
      <c r="D116" s="23"/>
      <c r="E116" s="23"/>
      <c r="F116" s="27">
        <v>10.11</v>
      </c>
      <c r="G116" s="27"/>
      <c r="H116" s="27"/>
    </row>
    <row r="117" ht="36.7" customHeight="1" spans="1:8">
      <c r="A117" s="35"/>
      <c r="B117" s="23" t="s">
        <v>785</v>
      </c>
      <c r="C117" s="23"/>
      <c r="D117" s="23"/>
      <c r="E117" s="23"/>
      <c r="F117" s="27">
        <v>81.52</v>
      </c>
      <c r="G117" s="27"/>
      <c r="H117" s="27"/>
    </row>
    <row r="118" ht="36.7" customHeight="1" spans="1:8">
      <c r="A118" s="35"/>
      <c r="B118" s="23" t="s">
        <v>476</v>
      </c>
      <c r="C118" s="23"/>
      <c r="D118" s="23"/>
      <c r="E118" s="23"/>
      <c r="F118" s="27">
        <v>2</v>
      </c>
      <c r="G118" s="27"/>
      <c r="H118" s="27"/>
    </row>
    <row r="119" ht="36.7" customHeight="1" spans="1:8">
      <c r="A119" s="35"/>
      <c r="B119" s="23" t="s">
        <v>488</v>
      </c>
      <c r="C119" s="23"/>
      <c r="D119" s="23"/>
      <c r="E119" s="23"/>
      <c r="F119" s="27">
        <v>3</v>
      </c>
      <c r="G119" s="27"/>
      <c r="H119" s="27"/>
    </row>
    <row r="120" ht="36.7" customHeight="1" spans="1:8">
      <c r="A120" s="35"/>
      <c r="B120" s="23" t="s">
        <v>486</v>
      </c>
      <c r="C120" s="23"/>
      <c r="D120" s="23"/>
      <c r="E120" s="23"/>
      <c r="F120" s="27">
        <v>3</v>
      </c>
      <c r="G120" s="27"/>
      <c r="H120" s="27"/>
    </row>
    <row r="121" ht="44.25" customHeight="1" spans="1:8">
      <c r="A121" s="35" t="s">
        <v>786</v>
      </c>
      <c r="B121" s="23" t="s">
        <v>871</v>
      </c>
      <c r="C121" s="23"/>
      <c r="D121" s="23"/>
      <c r="E121" s="23"/>
      <c r="F121" s="23"/>
      <c r="G121" s="23"/>
      <c r="H121" s="23"/>
    </row>
    <row r="122" ht="44.25" customHeight="1" spans="1:8">
      <c r="A122" s="35" t="s">
        <v>788</v>
      </c>
      <c r="B122" s="34" t="s">
        <v>789</v>
      </c>
      <c r="C122" s="34" t="s">
        <v>790</v>
      </c>
      <c r="D122" s="34" t="s">
        <v>791</v>
      </c>
      <c r="E122" s="35" t="s">
        <v>792</v>
      </c>
      <c r="F122" s="34" t="s">
        <v>793</v>
      </c>
      <c r="G122" s="35" t="s">
        <v>794</v>
      </c>
      <c r="H122" s="44" t="s">
        <v>795</v>
      </c>
    </row>
    <row r="123" ht="16.35" customHeight="1" spans="1:8">
      <c r="A123" s="35"/>
      <c r="B123" s="45" t="s">
        <v>796</v>
      </c>
      <c r="C123" s="45" t="s">
        <v>797</v>
      </c>
      <c r="D123" s="45" t="s">
        <v>798</v>
      </c>
      <c r="E123" s="45" t="s">
        <v>799</v>
      </c>
      <c r="F123" s="45" t="s">
        <v>800</v>
      </c>
      <c r="G123" s="45" t="s">
        <v>801</v>
      </c>
      <c r="H123" s="45" t="s">
        <v>802</v>
      </c>
    </row>
    <row r="124" ht="16.35" customHeight="1" spans="1:8">
      <c r="A124" s="35"/>
      <c r="B124" s="45"/>
      <c r="C124" s="45" t="s">
        <v>803</v>
      </c>
      <c r="D124" s="45" t="s">
        <v>804</v>
      </c>
      <c r="E124" s="45" t="s">
        <v>799</v>
      </c>
      <c r="F124" s="45" t="s">
        <v>800</v>
      </c>
      <c r="G124" s="45" t="s">
        <v>801</v>
      </c>
      <c r="H124" s="45" t="s">
        <v>802</v>
      </c>
    </row>
    <row r="125" ht="16.35" customHeight="1" spans="1:8">
      <c r="A125" s="35"/>
      <c r="B125" s="45"/>
      <c r="C125" s="45"/>
      <c r="D125" s="45" t="s">
        <v>805</v>
      </c>
      <c r="E125" s="45" t="s">
        <v>799</v>
      </c>
      <c r="F125" s="45" t="s">
        <v>800</v>
      </c>
      <c r="G125" s="45" t="s">
        <v>801</v>
      </c>
      <c r="H125" s="45" t="s">
        <v>802</v>
      </c>
    </row>
    <row r="126" ht="16.35" customHeight="1" spans="1:8">
      <c r="A126" s="35"/>
      <c r="B126" s="45"/>
      <c r="C126" s="45"/>
      <c r="D126" s="45" t="s">
        <v>806</v>
      </c>
      <c r="E126" s="45" t="s">
        <v>799</v>
      </c>
      <c r="F126" s="45" t="s">
        <v>800</v>
      </c>
      <c r="G126" s="45" t="s">
        <v>801</v>
      </c>
      <c r="H126" s="45" t="s">
        <v>802</v>
      </c>
    </row>
    <row r="127" ht="16.35" customHeight="1" spans="1:8">
      <c r="A127" s="35"/>
      <c r="B127" s="45"/>
      <c r="C127" s="45" t="s">
        <v>807</v>
      </c>
      <c r="D127" s="45" t="s">
        <v>808</v>
      </c>
      <c r="E127" s="45"/>
      <c r="F127" s="45" t="s">
        <v>809</v>
      </c>
      <c r="G127" s="45"/>
      <c r="H127" s="45" t="s">
        <v>802</v>
      </c>
    </row>
    <row r="128" ht="16.35" customHeight="1" spans="1:8">
      <c r="A128" s="35"/>
      <c r="B128" s="45"/>
      <c r="C128" s="45"/>
      <c r="D128" s="45" t="s">
        <v>810</v>
      </c>
      <c r="E128" s="45"/>
      <c r="F128" s="45" t="s">
        <v>809</v>
      </c>
      <c r="G128" s="45"/>
      <c r="H128" s="45" t="s">
        <v>802</v>
      </c>
    </row>
    <row r="129" ht="16.35" customHeight="1" spans="1:8">
      <c r="A129" s="35"/>
      <c r="B129" s="45" t="s">
        <v>811</v>
      </c>
      <c r="C129" s="45" t="s">
        <v>812</v>
      </c>
      <c r="D129" s="45" t="s">
        <v>813</v>
      </c>
      <c r="E129" s="45" t="s">
        <v>814</v>
      </c>
      <c r="F129" s="45" t="s">
        <v>815</v>
      </c>
      <c r="G129" s="45" t="s">
        <v>801</v>
      </c>
      <c r="H129" s="45" t="s">
        <v>802</v>
      </c>
    </row>
    <row r="130" ht="16.35" customHeight="1" spans="1:8">
      <c r="A130" s="35"/>
      <c r="B130" s="45"/>
      <c r="C130" s="45"/>
      <c r="D130" s="45" t="s">
        <v>816</v>
      </c>
      <c r="E130" s="45" t="s">
        <v>814</v>
      </c>
      <c r="F130" s="45" t="s">
        <v>817</v>
      </c>
      <c r="G130" s="45" t="s">
        <v>801</v>
      </c>
      <c r="H130" s="45" t="s">
        <v>802</v>
      </c>
    </row>
    <row r="131" ht="16.35" customHeight="1" spans="1:8">
      <c r="A131" s="35"/>
      <c r="B131" s="45"/>
      <c r="C131" s="45"/>
      <c r="D131" s="45" t="s">
        <v>818</v>
      </c>
      <c r="E131" s="45" t="s">
        <v>799</v>
      </c>
      <c r="F131" s="45" t="s">
        <v>800</v>
      </c>
      <c r="G131" s="45" t="s">
        <v>801</v>
      </c>
      <c r="H131" s="45" t="s">
        <v>802</v>
      </c>
    </row>
    <row r="132" ht="16.35" customHeight="1" spans="1:8">
      <c r="A132" s="35"/>
      <c r="B132" s="45" t="s">
        <v>819</v>
      </c>
      <c r="C132" s="45" t="s">
        <v>820</v>
      </c>
      <c r="D132" s="45" t="s">
        <v>821</v>
      </c>
      <c r="E132" s="45" t="s">
        <v>799</v>
      </c>
      <c r="F132" s="45" t="s">
        <v>800</v>
      </c>
      <c r="G132" s="45" t="s">
        <v>801</v>
      </c>
      <c r="H132" s="45" t="s">
        <v>802</v>
      </c>
    </row>
    <row r="133" ht="16.35" customHeight="1" spans="1:8">
      <c r="A133" s="35"/>
      <c r="B133" s="45"/>
      <c r="C133" s="45" t="s">
        <v>822</v>
      </c>
      <c r="D133" s="45" t="s">
        <v>823</v>
      </c>
      <c r="E133" s="45"/>
      <c r="F133" s="45" t="s">
        <v>824</v>
      </c>
      <c r="G133" s="45"/>
      <c r="H133" s="45" t="s">
        <v>802</v>
      </c>
    </row>
    <row r="134" ht="16.35" customHeight="1" spans="1:8">
      <c r="A134" s="35"/>
      <c r="B134" s="45"/>
      <c r="C134" s="45" t="s">
        <v>825</v>
      </c>
      <c r="D134" s="45" t="s">
        <v>826</v>
      </c>
      <c r="E134" s="45"/>
      <c r="F134" s="45" t="s">
        <v>809</v>
      </c>
      <c r="G134" s="45"/>
      <c r="H134" s="45" t="s">
        <v>802</v>
      </c>
    </row>
    <row r="135" ht="16.35" customHeight="1" spans="1:8">
      <c r="A135" s="35"/>
      <c r="B135" s="45"/>
      <c r="C135" s="45"/>
      <c r="D135" s="45" t="s">
        <v>827</v>
      </c>
      <c r="E135" s="45"/>
      <c r="F135" s="45" t="s">
        <v>809</v>
      </c>
      <c r="G135" s="45"/>
      <c r="H135" s="45" t="s">
        <v>802</v>
      </c>
    </row>
    <row r="136" ht="16.35" customHeight="1" spans="1:8">
      <c r="A136" s="35"/>
      <c r="B136" s="45"/>
      <c r="C136" s="45" t="s">
        <v>828</v>
      </c>
      <c r="D136" s="45" t="s">
        <v>829</v>
      </c>
      <c r="E136" s="45"/>
      <c r="F136" s="45" t="s">
        <v>830</v>
      </c>
      <c r="G136" s="45"/>
      <c r="H136" s="45" t="s">
        <v>802</v>
      </c>
    </row>
    <row r="137" ht="16.35" customHeight="1" spans="1:8">
      <c r="A137" s="35"/>
      <c r="B137" s="45"/>
      <c r="C137" s="45" t="s">
        <v>831</v>
      </c>
      <c r="D137" s="45" t="s">
        <v>832</v>
      </c>
      <c r="E137" s="45" t="s">
        <v>799</v>
      </c>
      <c r="F137" s="45" t="s">
        <v>800</v>
      </c>
      <c r="G137" s="45" t="s">
        <v>801</v>
      </c>
      <c r="H137" s="45" t="s">
        <v>802</v>
      </c>
    </row>
    <row r="138" ht="25" customHeight="1" spans="1:8">
      <c r="A138" s="35"/>
      <c r="B138" s="45"/>
      <c r="C138" s="45" t="s">
        <v>833</v>
      </c>
      <c r="D138" s="45" t="s">
        <v>834</v>
      </c>
      <c r="E138" s="45" t="s">
        <v>799</v>
      </c>
      <c r="F138" s="45" t="s">
        <v>815</v>
      </c>
      <c r="G138" s="45" t="s">
        <v>835</v>
      </c>
      <c r="H138" s="45" t="s">
        <v>802</v>
      </c>
    </row>
    <row r="139" ht="16.35" customHeight="1" spans="1:8">
      <c r="A139" s="35"/>
      <c r="B139" s="45" t="s">
        <v>836</v>
      </c>
      <c r="C139" s="45" t="s">
        <v>837</v>
      </c>
      <c r="D139" s="45" t="s">
        <v>838</v>
      </c>
      <c r="E139" s="45" t="s">
        <v>814</v>
      </c>
      <c r="F139" s="45" t="s">
        <v>815</v>
      </c>
      <c r="G139" s="45" t="s">
        <v>801</v>
      </c>
      <c r="H139" s="45" t="s">
        <v>802</v>
      </c>
    </row>
    <row r="140" ht="16.35" customHeight="1" spans="1:8">
      <c r="A140" s="35"/>
      <c r="B140" s="45"/>
      <c r="C140" s="45"/>
      <c r="D140" s="45" t="s">
        <v>839</v>
      </c>
      <c r="E140" s="45" t="s">
        <v>814</v>
      </c>
      <c r="F140" s="45" t="s">
        <v>800</v>
      </c>
      <c r="G140" s="45" t="s">
        <v>801</v>
      </c>
      <c r="H140" s="45" t="s">
        <v>802</v>
      </c>
    </row>
    <row r="141" ht="25" customHeight="1" spans="1:8">
      <c r="A141" s="35"/>
      <c r="B141" s="45" t="s">
        <v>840</v>
      </c>
      <c r="C141" s="45" t="s">
        <v>862</v>
      </c>
      <c r="D141" s="45" t="s">
        <v>872</v>
      </c>
      <c r="E141" s="45"/>
      <c r="F141" s="45" t="s">
        <v>873</v>
      </c>
      <c r="G141" s="45"/>
      <c r="H141" s="45" t="s">
        <v>802</v>
      </c>
    </row>
    <row r="142" ht="37.95" customHeight="1" spans="1:8">
      <c r="A142" s="35"/>
      <c r="B142" s="45"/>
      <c r="C142" s="45" t="s">
        <v>841</v>
      </c>
      <c r="D142" s="45" t="s">
        <v>874</v>
      </c>
      <c r="E142" s="45" t="s">
        <v>843</v>
      </c>
      <c r="F142" s="45" t="s">
        <v>875</v>
      </c>
      <c r="G142" s="45" t="s">
        <v>801</v>
      </c>
      <c r="H142" s="45" t="s">
        <v>802</v>
      </c>
    </row>
    <row r="143" ht="16.35" customHeight="1" spans="1:8">
      <c r="A143" s="35"/>
      <c r="B143" s="45" t="s">
        <v>854</v>
      </c>
      <c r="C143" s="45" t="s">
        <v>857</v>
      </c>
      <c r="D143" s="45" t="s">
        <v>876</v>
      </c>
      <c r="E143" s="45"/>
      <c r="F143" s="45" t="s">
        <v>877</v>
      </c>
      <c r="G143" s="45"/>
      <c r="H143" s="45" t="s">
        <v>802</v>
      </c>
    </row>
    <row r="144" ht="36.7" customHeight="1" spans="1:8">
      <c r="A144" s="34" t="s">
        <v>772</v>
      </c>
      <c r="B144" s="23" t="s">
        <v>878</v>
      </c>
      <c r="C144" s="23"/>
      <c r="D144" s="23"/>
      <c r="E144" s="23"/>
      <c r="F144" s="23"/>
      <c r="G144" s="23"/>
      <c r="H144" s="23"/>
    </row>
    <row r="145" ht="36.7" customHeight="1" spans="1:8">
      <c r="A145" s="40" t="s">
        <v>774</v>
      </c>
      <c r="B145" s="41">
        <v>469.01</v>
      </c>
      <c r="C145" s="41"/>
      <c r="D145" s="41"/>
      <c r="E145" s="41"/>
      <c r="F145" s="41"/>
      <c r="G145" s="41"/>
      <c r="H145" s="41"/>
    </row>
    <row r="146" ht="36.7" customHeight="1" spans="1:8">
      <c r="A146" s="42" t="s">
        <v>775</v>
      </c>
      <c r="B146" s="23" t="s">
        <v>776</v>
      </c>
      <c r="C146" s="23"/>
      <c r="D146" s="27">
        <v>469.01</v>
      </c>
      <c r="E146" s="27"/>
      <c r="F146" s="27"/>
      <c r="G146" s="27"/>
      <c r="H146" s="27"/>
    </row>
    <row r="147" ht="36.7" customHeight="1" spans="1:8">
      <c r="A147" s="42"/>
      <c r="B147" s="23" t="s">
        <v>777</v>
      </c>
      <c r="C147" s="23"/>
      <c r="D147" s="27">
        <v>147.08</v>
      </c>
      <c r="E147" s="25" t="s">
        <v>778</v>
      </c>
      <c r="F147" s="25"/>
      <c r="G147" s="43">
        <v>2.5</v>
      </c>
      <c r="H147" s="43"/>
    </row>
    <row r="148" ht="36.7" customHeight="1" spans="1:8">
      <c r="A148" s="42"/>
      <c r="B148" s="23" t="s">
        <v>779</v>
      </c>
      <c r="C148" s="23"/>
      <c r="D148" s="27">
        <v>19.43</v>
      </c>
      <c r="E148" s="25" t="s">
        <v>780</v>
      </c>
      <c r="F148" s="25"/>
      <c r="G148" s="43">
        <v>300</v>
      </c>
      <c r="H148" s="43"/>
    </row>
    <row r="149" ht="36.7" customHeight="1" spans="1:8">
      <c r="A149" s="35" t="s">
        <v>781</v>
      </c>
      <c r="B149" s="35" t="s">
        <v>782</v>
      </c>
      <c r="C149" s="35"/>
      <c r="D149" s="35"/>
      <c r="E149" s="35"/>
      <c r="F149" s="35" t="s">
        <v>783</v>
      </c>
      <c r="G149" s="35"/>
      <c r="H149" s="35"/>
    </row>
    <row r="150" ht="36.7" customHeight="1" spans="1:8">
      <c r="A150" s="35"/>
      <c r="B150" s="23" t="s">
        <v>784</v>
      </c>
      <c r="C150" s="23"/>
      <c r="D150" s="23"/>
      <c r="E150" s="23"/>
      <c r="F150" s="27">
        <v>19.43</v>
      </c>
      <c r="G150" s="27"/>
      <c r="H150" s="27"/>
    </row>
    <row r="151" ht="36.7" customHeight="1" spans="1:8">
      <c r="A151" s="35"/>
      <c r="B151" s="23" t="s">
        <v>785</v>
      </c>
      <c r="C151" s="23"/>
      <c r="D151" s="23"/>
      <c r="E151" s="23"/>
      <c r="F151" s="27">
        <v>147.08</v>
      </c>
      <c r="G151" s="27"/>
      <c r="H151" s="27"/>
    </row>
    <row r="152" ht="36.7" customHeight="1" spans="1:8">
      <c r="A152" s="35"/>
      <c r="B152" s="23" t="s">
        <v>421</v>
      </c>
      <c r="C152" s="23"/>
      <c r="D152" s="23"/>
      <c r="E152" s="23"/>
      <c r="F152" s="27">
        <v>2.5</v>
      </c>
      <c r="G152" s="27"/>
      <c r="H152" s="27"/>
    </row>
    <row r="153" ht="70.7" customHeight="1" spans="1:8">
      <c r="A153" s="35" t="s">
        <v>786</v>
      </c>
      <c r="B153" s="23" t="s">
        <v>879</v>
      </c>
      <c r="C153" s="23"/>
      <c r="D153" s="23"/>
      <c r="E153" s="23"/>
      <c r="F153" s="23"/>
      <c r="G153" s="23"/>
      <c r="H153" s="23"/>
    </row>
    <row r="154" ht="44.25" customHeight="1" spans="1:8">
      <c r="A154" s="35" t="s">
        <v>788</v>
      </c>
      <c r="B154" s="34" t="s">
        <v>789</v>
      </c>
      <c r="C154" s="34" t="s">
        <v>790</v>
      </c>
      <c r="D154" s="34" t="s">
        <v>791</v>
      </c>
      <c r="E154" s="35" t="s">
        <v>792</v>
      </c>
      <c r="F154" s="34" t="s">
        <v>793</v>
      </c>
      <c r="G154" s="35" t="s">
        <v>794</v>
      </c>
      <c r="H154" s="44" t="s">
        <v>795</v>
      </c>
    </row>
    <row r="155" ht="16.35" customHeight="1" spans="1:8">
      <c r="A155" s="35"/>
      <c r="B155" s="45" t="s">
        <v>796</v>
      </c>
      <c r="C155" s="45" t="s">
        <v>797</v>
      </c>
      <c r="D155" s="45" t="s">
        <v>798</v>
      </c>
      <c r="E155" s="45" t="s">
        <v>799</v>
      </c>
      <c r="F155" s="45" t="s">
        <v>800</v>
      </c>
      <c r="G155" s="45" t="s">
        <v>801</v>
      </c>
      <c r="H155" s="45" t="s">
        <v>802</v>
      </c>
    </row>
    <row r="156" ht="16.35" customHeight="1" spans="1:8">
      <c r="A156" s="35"/>
      <c r="B156" s="45"/>
      <c r="C156" s="45" t="s">
        <v>803</v>
      </c>
      <c r="D156" s="45" t="s">
        <v>804</v>
      </c>
      <c r="E156" s="45" t="s">
        <v>799</v>
      </c>
      <c r="F156" s="45" t="s">
        <v>800</v>
      </c>
      <c r="G156" s="45" t="s">
        <v>801</v>
      </c>
      <c r="H156" s="45" t="s">
        <v>802</v>
      </c>
    </row>
    <row r="157" ht="16.35" customHeight="1" spans="1:8">
      <c r="A157" s="35"/>
      <c r="B157" s="45"/>
      <c r="C157" s="45"/>
      <c r="D157" s="45" t="s">
        <v>805</v>
      </c>
      <c r="E157" s="45" t="s">
        <v>799</v>
      </c>
      <c r="F157" s="45" t="s">
        <v>800</v>
      </c>
      <c r="G157" s="45" t="s">
        <v>801</v>
      </c>
      <c r="H157" s="45" t="s">
        <v>802</v>
      </c>
    </row>
    <row r="158" ht="16.35" customHeight="1" spans="1:8">
      <c r="A158" s="35"/>
      <c r="B158" s="45"/>
      <c r="C158" s="45"/>
      <c r="D158" s="45" t="s">
        <v>806</v>
      </c>
      <c r="E158" s="45" t="s">
        <v>799</v>
      </c>
      <c r="F158" s="45" t="s">
        <v>800</v>
      </c>
      <c r="G158" s="45" t="s">
        <v>801</v>
      </c>
      <c r="H158" s="45" t="s">
        <v>802</v>
      </c>
    </row>
    <row r="159" ht="16.35" customHeight="1" spans="1:8">
      <c r="A159" s="35"/>
      <c r="B159" s="45"/>
      <c r="C159" s="45" t="s">
        <v>807</v>
      </c>
      <c r="D159" s="45" t="s">
        <v>808</v>
      </c>
      <c r="E159" s="45"/>
      <c r="F159" s="45" t="s">
        <v>809</v>
      </c>
      <c r="G159" s="45"/>
      <c r="H159" s="45" t="s">
        <v>802</v>
      </c>
    </row>
    <row r="160" ht="16.35" customHeight="1" spans="1:8">
      <c r="A160" s="35"/>
      <c r="B160" s="45"/>
      <c r="C160" s="45"/>
      <c r="D160" s="45" t="s">
        <v>810</v>
      </c>
      <c r="E160" s="45"/>
      <c r="F160" s="45" t="s">
        <v>809</v>
      </c>
      <c r="G160" s="45"/>
      <c r="H160" s="45" t="s">
        <v>802</v>
      </c>
    </row>
    <row r="161" ht="16.35" customHeight="1" spans="1:8">
      <c r="A161" s="35"/>
      <c r="B161" s="45" t="s">
        <v>811</v>
      </c>
      <c r="C161" s="45" t="s">
        <v>812</v>
      </c>
      <c r="D161" s="45" t="s">
        <v>813</v>
      </c>
      <c r="E161" s="45" t="s">
        <v>814</v>
      </c>
      <c r="F161" s="45" t="s">
        <v>815</v>
      </c>
      <c r="G161" s="45" t="s">
        <v>801</v>
      </c>
      <c r="H161" s="45" t="s">
        <v>802</v>
      </c>
    </row>
    <row r="162" ht="16.35" customHeight="1" spans="1:8">
      <c r="A162" s="35"/>
      <c r="B162" s="45"/>
      <c r="C162" s="45"/>
      <c r="D162" s="45" t="s">
        <v>816</v>
      </c>
      <c r="E162" s="45" t="s">
        <v>814</v>
      </c>
      <c r="F162" s="45" t="s">
        <v>817</v>
      </c>
      <c r="G162" s="45" t="s">
        <v>801</v>
      </c>
      <c r="H162" s="45" t="s">
        <v>802</v>
      </c>
    </row>
    <row r="163" ht="16.35" customHeight="1" spans="1:8">
      <c r="A163" s="35"/>
      <c r="B163" s="45"/>
      <c r="C163" s="45"/>
      <c r="D163" s="45" t="s">
        <v>818</v>
      </c>
      <c r="E163" s="45" t="s">
        <v>799</v>
      </c>
      <c r="F163" s="45" t="s">
        <v>800</v>
      </c>
      <c r="G163" s="45" t="s">
        <v>801</v>
      </c>
      <c r="H163" s="45" t="s">
        <v>802</v>
      </c>
    </row>
    <row r="164" ht="16.35" customHeight="1" spans="1:8">
      <c r="A164" s="35"/>
      <c r="B164" s="45" t="s">
        <v>819</v>
      </c>
      <c r="C164" s="45" t="s">
        <v>820</v>
      </c>
      <c r="D164" s="45" t="s">
        <v>821</v>
      </c>
      <c r="E164" s="45" t="s">
        <v>799</v>
      </c>
      <c r="F164" s="45" t="s">
        <v>800</v>
      </c>
      <c r="G164" s="45" t="s">
        <v>801</v>
      </c>
      <c r="H164" s="45" t="s">
        <v>802</v>
      </c>
    </row>
    <row r="165" ht="16.35" customHeight="1" spans="1:8">
      <c r="A165" s="35"/>
      <c r="B165" s="45"/>
      <c r="C165" s="45" t="s">
        <v>822</v>
      </c>
      <c r="D165" s="45" t="s">
        <v>823</v>
      </c>
      <c r="E165" s="45"/>
      <c r="F165" s="45" t="s">
        <v>824</v>
      </c>
      <c r="G165" s="45"/>
      <c r="H165" s="45" t="s">
        <v>802</v>
      </c>
    </row>
    <row r="166" ht="16.35" customHeight="1" spans="1:8">
      <c r="A166" s="35"/>
      <c r="B166" s="45"/>
      <c r="C166" s="45" t="s">
        <v>825</v>
      </c>
      <c r="D166" s="45" t="s">
        <v>826</v>
      </c>
      <c r="E166" s="45"/>
      <c r="F166" s="45" t="s">
        <v>809</v>
      </c>
      <c r="G166" s="45"/>
      <c r="H166" s="45" t="s">
        <v>802</v>
      </c>
    </row>
    <row r="167" ht="16.35" customHeight="1" spans="1:8">
      <c r="A167" s="35"/>
      <c r="B167" s="45"/>
      <c r="C167" s="45"/>
      <c r="D167" s="45" t="s">
        <v>827</v>
      </c>
      <c r="E167" s="45"/>
      <c r="F167" s="45" t="s">
        <v>809</v>
      </c>
      <c r="G167" s="45"/>
      <c r="H167" s="45" t="s">
        <v>802</v>
      </c>
    </row>
    <row r="168" ht="16.35" customHeight="1" spans="1:8">
      <c r="A168" s="35"/>
      <c r="B168" s="45"/>
      <c r="C168" s="45" t="s">
        <v>828</v>
      </c>
      <c r="D168" s="45" t="s">
        <v>829</v>
      </c>
      <c r="E168" s="45"/>
      <c r="F168" s="45" t="s">
        <v>830</v>
      </c>
      <c r="G168" s="45"/>
      <c r="H168" s="45" t="s">
        <v>802</v>
      </c>
    </row>
    <row r="169" ht="16.35" customHeight="1" spans="1:8">
      <c r="A169" s="35"/>
      <c r="B169" s="45"/>
      <c r="C169" s="45" t="s">
        <v>831</v>
      </c>
      <c r="D169" s="45" t="s">
        <v>832</v>
      </c>
      <c r="E169" s="45" t="s">
        <v>799</v>
      </c>
      <c r="F169" s="45" t="s">
        <v>800</v>
      </c>
      <c r="G169" s="45" t="s">
        <v>801</v>
      </c>
      <c r="H169" s="45" t="s">
        <v>802</v>
      </c>
    </row>
    <row r="170" ht="25" customHeight="1" spans="1:8">
      <c r="A170" s="35"/>
      <c r="B170" s="45"/>
      <c r="C170" s="45" t="s">
        <v>833</v>
      </c>
      <c r="D170" s="45" t="s">
        <v>834</v>
      </c>
      <c r="E170" s="45" t="s">
        <v>799</v>
      </c>
      <c r="F170" s="45" t="s">
        <v>815</v>
      </c>
      <c r="G170" s="45" t="s">
        <v>835</v>
      </c>
      <c r="H170" s="45" t="s">
        <v>802</v>
      </c>
    </row>
    <row r="171" ht="16.35" customHeight="1" spans="1:8">
      <c r="A171" s="35"/>
      <c r="B171" s="45"/>
      <c r="C171" s="45"/>
      <c r="D171" s="45" t="s">
        <v>880</v>
      </c>
      <c r="E171" s="45" t="s">
        <v>843</v>
      </c>
      <c r="F171" s="45" t="s">
        <v>800</v>
      </c>
      <c r="G171" s="45" t="s">
        <v>801</v>
      </c>
      <c r="H171" s="45" t="s">
        <v>802</v>
      </c>
    </row>
    <row r="172" ht="16.35" customHeight="1" spans="1:8">
      <c r="A172" s="35"/>
      <c r="B172" s="45" t="s">
        <v>836</v>
      </c>
      <c r="C172" s="45" t="s">
        <v>837</v>
      </c>
      <c r="D172" s="45" t="s">
        <v>838</v>
      </c>
      <c r="E172" s="45" t="s">
        <v>814</v>
      </c>
      <c r="F172" s="45" t="s">
        <v>815</v>
      </c>
      <c r="G172" s="45" t="s">
        <v>801</v>
      </c>
      <c r="H172" s="45" t="s">
        <v>802</v>
      </c>
    </row>
    <row r="173" ht="16.35" customHeight="1" spans="1:8">
      <c r="A173" s="35"/>
      <c r="B173" s="45"/>
      <c r="C173" s="45"/>
      <c r="D173" s="45" t="s">
        <v>839</v>
      </c>
      <c r="E173" s="45" t="s">
        <v>814</v>
      </c>
      <c r="F173" s="45" t="s">
        <v>800</v>
      </c>
      <c r="G173" s="45" t="s">
        <v>801</v>
      </c>
      <c r="H173" s="45" t="s">
        <v>802</v>
      </c>
    </row>
    <row r="174" ht="25" customHeight="1" spans="1:8">
      <c r="A174" s="35"/>
      <c r="B174" s="45" t="s">
        <v>840</v>
      </c>
      <c r="C174" s="45" t="s">
        <v>881</v>
      </c>
      <c r="D174" s="45" t="s">
        <v>882</v>
      </c>
      <c r="E174" s="45"/>
      <c r="F174" s="45" t="s">
        <v>883</v>
      </c>
      <c r="G174" s="45"/>
      <c r="H174" s="45" t="s">
        <v>802</v>
      </c>
    </row>
    <row r="175" ht="16.35" customHeight="1" spans="1:8">
      <c r="A175" s="35"/>
      <c r="B175" s="45"/>
      <c r="C175" s="45" t="s">
        <v>849</v>
      </c>
      <c r="D175" s="45" t="s">
        <v>884</v>
      </c>
      <c r="E175" s="45" t="s">
        <v>799</v>
      </c>
      <c r="F175" s="45" t="s">
        <v>800</v>
      </c>
      <c r="G175" s="45" t="s">
        <v>801</v>
      </c>
      <c r="H175" s="45" t="s">
        <v>802</v>
      </c>
    </row>
    <row r="176" ht="16.35" customHeight="1" spans="1:8">
      <c r="A176" s="35"/>
      <c r="B176" s="45" t="s">
        <v>854</v>
      </c>
      <c r="C176" s="45" t="s">
        <v>855</v>
      </c>
      <c r="D176" s="45" t="s">
        <v>810</v>
      </c>
      <c r="E176" s="45"/>
      <c r="F176" s="45" t="s">
        <v>809</v>
      </c>
      <c r="G176" s="45"/>
      <c r="H176" s="45" t="s">
        <v>802</v>
      </c>
    </row>
    <row r="177" ht="36.7" customHeight="1" spans="1:8">
      <c r="A177" s="34" t="s">
        <v>772</v>
      </c>
      <c r="B177" s="23" t="s">
        <v>885</v>
      </c>
      <c r="C177" s="23"/>
      <c r="D177" s="23"/>
      <c r="E177" s="23"/>
      <c r="F177" s="23"/>
      <c r="G177" s="23"/>
      <c r="H177" s="23"/>
    </row>
    <row r="178" ht="36.7" customHeight="1" spans="1:8">
      <c r="A178" s="40" t="s">
        <v>774</v>
      </c>
      <c r="B178" s="41">
        <v>534.96</v>
      </c>
      <c r="C178" s="41"/>
      <c r="D178" s="41"/>
      <c r="E178" s="41"/>
      <c r="F178" s="41"/>
      <c r="G178" s="41"/>
      <c r="H178" s="41"/>
    </row>
    <row r="179" ht="36.7" customHeight="1" spans="1:8">
      <c r="A179" s="42" t="s">
        <v>775</v>
      </c>
      <c r="B179" s="23" t="s">
        <v>776</v>
      </c>
      <c r="C179" s="23"/>
      <c r="D179" s="27">
        <v>534.96</v>
      </c>
      <c r="E179" s="27"/>
      <c r="F179" s="27"/>
      <c r="G179" s="27"/>
      <c r="H179" s="27"/>
    </row>
    <row r="180" ht="36.7" customHeight="1" spans="1:8">
      <c r="A180" s="42"/>
      <c r="B180" s="23" t="s">
        <v>777</v>
      </c>
      <c r="C180" s="23"/>
      <c r="D180" s="27">
        <v>209.84</v>
      </c>
      <c r="E180" s="25" t="s">
        <v>778</v>
      </c>
      <c r="F180" s="25"/>
      <c r="G180" s="43">
        <v>249.5</v>
      </c>
      <c r="H180" s="43"/>
    </row>
    <row r="181" ht="36.7" customHeight="1" spans="1:8">
      <c r="A181" s="42"/>
      <c r="B181" s="23" t="s">
        <v>779</v>
      </c>
      <c r="C181" s="23"/>
      <c r="D181" s="27">
        <v>25.62</v>
      </c>
      <c r="E181" s="25" t="s">
        <v>780</v>
      </c>
      <c r="F181" s="25"/>
      <c r="G181" s="43">
        <v>50</v>
      </c>
      <c r="H181" s="43"/>
    </row>
    <row r="182" ht="36.7" customHeight="1" spans="1:8">
      <c r="A182" s="35" t="s">
        <v>781</v>
      </c>
      <c r="B182" s="35" t="s">
        <v>782</v>
      </c>
      <c r="C182" s="35"/>
      <c r="D182" s="35"/>
      <c r="E182" s="35"/>
      <c r="F182" s="35" t="s">
        <v>783</v>
      </c>
      <c r="G182" s="35"/>
      <c r="H182" s="35"/>
    </row>
    <row r="183" ht="36.7" customHeight="1" spans="1:8">
      <c r="A183" s="35"/>
      <c r="B183" s="23" t="s">
        <v>503</v>
      </c>
      <c r="C183" s="23"/>
      <c r="D183" s="23"/>
      <c r="E183" s="23"/>
      <c r="F183" s="27">
        <v>20</v>
      </c>
      <c r="G183" s="27"/>
      <c r="H183" s="27"/>
    </row>
    <row r="184" ht="36.7" customHeight="1" spans="1:8">
      <c r="A184" s="35"/>
      <c r="B184" s="23" t="s">
        <v>784</v>
      </c>
      <c r="C184" s="23"/>
      <c r="D184" s="23"/>
      <c r="E184" s="23"/>
      <c r="F184" s="27">
        <v>25.62</v>
      </c>
      <c r="G184" s="27"/>
      <c r="H184" s="27"/>
    </row>
    <row r="185" ht="36.7" customHeight="1" spans="1:8">
      <c r="A185" s="35"/>
      <c r="B185" s="23" t="s">
        <v>785</v>
      </c>
      <c r="C185" s="23"/>
      <c r="D185" s="23"/>
      <c r="E185" s="23"/>
      <c r="F185" s="27">
        <v>209.84</v>
      </c>
      <c r="G185" s="27"/>
      <c r="H185" s="27"/>
    </row>
    <row r="186" ht="36.7" customHeight="1" spans="1:8">
      <c r="A186" s="35"/>
      <c r="B186" s="23" t="s">
        <v>495</v>
      </c>
      <c r="C186" s="23"/>
      <c r="D186" s="23"/>
      <c r="E186" s="23"/>
      <c r="F186" s="27">
        <v>3</v>
      </c>
      <c r="G186" s="27"/>
      <c r="H186" s="27"/>
    </row>
    <row r="187" ht="36.7" customHeight="1" spans="1:8">
      <c r="A187" s="35"/>
      <c r="B187" s="23" t="s">
        <v>505</v>
      </c>
      <c r="C187" s="23"/>
      <c r="D187" s="23"/>
      <c r="E187" s="23"/>
      <c r="F187" s="27">
        <v>45</v>
      </c>
      <c r="G187" s="27"/>
      <c r="H187" s="27"/>
    </row>
    <row r="188" ht="36.7" customHeight="1" spans="1:8">
      <c r="A188" s="35"/>
      <c r="B188" s="23" t="s">
        <v>499</v>
      </c>
      <c r="C188" s="23"/>
      <c r="D188" s="23"/>
      <c r="E188" s="23"/>
      <c r="F188" s="27">
        <v>32.5</v>
      </c>
      <c r="G188" s="27"/>
      <c r="H188" s="27"/>
    </row>
    <row r="189" ht="36.7" customHeight="1" spans="1:8">
      <c r="A189" s="35"/>
      <c r="B189" s="23" t="s">
        <v>497</v>
      </c>
      <c r="C189" s="23"/>
      <c r="D189" s="23"/>
      <c r="E189" s="23"/>
      <c r="F189" s="27">
        <v>3</v>
      </c>
      <c r="G189" s="27"/>
      <c r="H189" s="27"/>
    </row>
    <row r="190" ht="36.7" customHeight="1" spans="1:8">
      <c r="A190" s="35"/>
      <c r="B190" s="23" t="s">
        <v>507</v>
      </c>
      <c r="C190" s="23"/>
      <c r="D190" s="23"/>
      <c r="E190" s="23"/>
      <c r="F190" s="27">
        <v>50</v>
      </c>
      <c r="G190" s="27"/>
      <c r="H190" s="27"/>
    </row>
    <row r="191" ht="36.7" customHeight="1" spans="1:8">
      <c r="A191" s="35"/>
      <c r="B191" s="23" t="s">
        <v>493</v>
      </c>
      <c r="C191" s="23"/>
      <c r="D191" s="23"/>
      <c r="E191" s="23"/>
      <c r="F191" s="27">
        <v>93</v>
      </c>
      <c r="G191" s="27"/>
      <c r="H191" s="27"/>
    </row>
    <row r="192" ht="36.7" customHeight="1" spans="1:8">
      <c r="A192" s="35"/>
      <c r="B192" s="23" t="s">
        <v>501</v>
      </c>
      <c r="C192" s="23"/>
      <c r="D192" s="23"/>
      <c r="E192" s="23"/>
      <c r="F192" s="27">
        <v>3</v>
      </c>
      <c r="G192" s="27"/>
      <c r="H192" s="27"/>
    </row>
    <row r="193" ht="198.35" customHeight="1" spans="1:8">
      <c r="A193" s="35" t="s">
        <v>786</v>
      </c>
      <c r="B193" s="23" t="s">
        <v>886</v>
      </c>
      <c r="C193" s="23"/>
      <c r="D193" s="23"/>
      <c r="E193" s="23"/>
      <c r="F193" s="23"/>
      <c r="G193" s="23"/>
      <c r="H193" s="23"/>
    </row>
    <row r="194" ht="44.25" customHeight="1" spans="1:8">
      <c r="A194" s="35" t="s">
        <v>788</v>
      </c>
      <c r="B194" s="34" t="s">
        <v>789</v>
      </c>
      <c r="C194" s="34" t="s">
        <v>790</v>
      </c>
      <c r="D194" s="34" t="s">
        <v>791</v>
      </c>
      <c r="E194" s="35" t="s">
        <v>792</v>
      </c>
      <c r="F194" s="34" t="s">
        <v>793</v>
      </c>
      <c r="G194" s="35" t="s">
        <v>794</v>
      </c>
      <c r="H194" s="44" t="s">
        <v>795</v>
      </c>
    </row>
    <row r="195" ht="16.35" customHeight="1" spans="1:8">
      <c r="A195" s="35"/>
      <c r="B195" s="45" t="s">
        <v>796</v>
      </c>
      <c r="C195" s="45" t="s">
        <v>797</v>
      </c>
      <c r="D195" s="45" t="s">
        <v>798</v>
      </c>
      <c r="E195" s="45" t="s">
        <v>799</v>
      </c>
      <c r="F195" s="45" t="s">
        <v>800</v>
      </c>
      <c r="G195" s="45" t="s">
        <v>801</v>
      </c>
      <c r="H195" s="45" t="s">
        <v>802</v>
      </c>
    </row>
    <row r="196" ht="16.35" customHeight="1" spans="1:8">
      <c r="A196" s="35"/>
      <c r="B196" s="45"/>
      <c r="C196" s="45" t="s">
        <v>803</v>
      </c>
      <c r="D196" s="45" t="s">
        <v>804</v>
      </c>
      <c r="E196" s="45" t="s">
        <v>799</v>
      </c>
      <c r="F196" s="45" t="s">
        <v>800</v>
      </c>
      <c r="G196" s="45" t="s">
        <v>801</v>
      </c>
      <c r="H196" s="45" t="s">
        <v>802</v>
      </c>
    </row>
    <row r="197" ht="16.35" customHeight="1" spans="1:8">
      <c r="A197" s="35"/>
      <c r="B197" s="45"/>
      <c r="C197" s="45"/>
      <c r="D197" s="45" t="s">
        <v>805</v>
      </c>
      <c r="E197" s="45" t="s">
        <v>799</v>
      </c>
      <c r="F197" s="45" t="s">
        <v>800</v>
      </c>
      <c r="G197" s="45" t="s">
        <v>801</v>
      </c>
      <c r="H197" s="45" t="s">
        <v>802</v>
      </c>
    </row>
    <row r="198" ht="16.35" customHeight="1" spans="1:8">
      <c r="A198" s="35"/>
      <c r="B198" s="45"/>
      <c r="C198" s="45"/>
      <c r="D198" s="45" t="s">
        <v>806</v>
      </c>
      <c r="E198" s="45" t="s">
        <v>799</v>
      </c>
      <c r="F198" s="45" t="s">
        <v>800</v>
      </c>
      <c r="G198" s="45" t="s">
        <v>801</v>
      </c>
      <c r="H198" s="45" t="s">
        <v>802</v>
      </c>
    </row>
    <row r="199" ht="16.35" customHeight="1" spans="1:8">
      <c r="A199" s="35"/>
      <c r="B199" s="45"/>
      <c r="C199" s="45" t="s">
        <v>807</v>
      </c>
      <c r="D199" s="45" t="s">
        <v>808</v>
      </c>
      <c r="E199" s="45"/>
      <c r="F199" s="45" t="s">
        <v>809</v>
      </c>
      <c r="G199" s="45"/>
      <c r="H199" s="45" t="s">
        <v>802</v>
      </c>
    </row>
    <row r="200" ht="16.35" customHeight="1" spans="1:8">
      <c r="A200" s="35"/>
      <c r="B200" s="45"/>
      <c r="C200" s="45"/>
      <c r="D200" s="45" t="s">
        <v>810</v>
      </c>
      <c r="E200" s="45"/>
      <c r="F200" s="45" t="s">
        <v>809</v>
      </c>
      <c r="G200" s="45"/>
      <c r="H200" s="45" t="s">
        <v>802</v>
      </c>
    </row>
    <row r="201" ht="16.35" customHeight="1" spans="1:8">
      <c r="A201" s="35"/>
      <c r="B201" s="45" t="s">
        <v>811</v>
      </c>
      <c r="C201" s="45" t="s">
        <v>812</v>
      </c>
      <c r="D201" s="45" t="s">
        <v>813</v>
      </c>
      <c r="E201" s="45" t="s">
        <v>814</v>
      </c>
      <c r="F201" s="45" t="s">
        <v>815</v>
      </c>
      <c r="G201" s="45" t="s">
        <v>801</v>
      </c>
      <c r="H201" s="45" t="s">
        <v>802</v>
      </c>
    </row>
    <row r="202" ht="16.35" customHeight="1" spans="1:8">
      <c r="A202" s="35"/>
      <c r="B202" s="45"/>
      <c r="C202" s="45"/>
      <c r="D202" s="45" t="s">
        <v>816</v>
      </c>
      <c r="E202" s="45" t="s">
        <v>814</v>
      </c>
      <c r="F202" s="45" t="s">
        <v>817</v>
      </c>
      <c r="G202" s="45" t="s">
        <v>801</v>
      </c>
      <c r="H202" s="45" t="s">
        <v>802</v>
      </c>
    </row>
    <row r="203" ht="16.35" customHeight="1" spans="1:8">
      <c r="A203" s="35"/>
      <c r="B203" s="45"/>
      <c r="C203" s="45"/>
      <c r="D203" s="45" t="s">
        <v>818</v>
      </c>
      <c r="E203" s="45" t="s">
        <v>799</v>
      </c>
      <c r="F203" s="45" t="s">
        <v>800</v>
      </c>
      <c r="G203" s="45" t="s">
        <v>801</v>
      </c>
      <c r="H203" s="45" t="s">
        <v>802</v>
      </c>
    </row>
    <row r="204" ht="16.35" customHeight="1" spans="1:8">
      <c r="A204" s="35"/>
      <c r="B204" s="45" t="s">
        <v>819</v>
      </c>
      <c r="C204" s="45" t="s">
        <v>820</v>
      </c>
      <c r="D204" s="45" t="s">
        <v>821</v>
      </c>
      <c r="E204" s="45" t="s">
        <v>799</v>
      </c>
      <c r="F204" s="45" t="s">
        <v>800</v>
      </c>
      <c r="G204" s="45" t="s">
        <v>801</v>
      </c>
      <c r="H204" s="45" t="s">
        <v>802</v>
      </c>
    </row>
    <row r="205" ht="16.35" customHeight="1" spans="1:8">
      <c r="A205" s="35"/>
      <c r="B205" s="45"/>
      <c r="C205" s="45" t="s">
        <v>822</v>
      </c>
      <c r="D205" s="45" t="s">
        <v>823</v>
      </c>
      <c r="E205" s="45"/>
      <c r="F205" s="45" t="s">
        <v>824</v>
      </c>
      <c r="G205" s="45"/>
      <c r="H205" s="45" t="s">
        <v>802</v>
      </c>
    </row>
    <row r="206" ht="16.35" customHeight="1" spans="1:8">
      <c r="A206" s="35"/>
      <c r="B206" s="45"/>
      <c r="C206" s="45" t="s">
        <v>825</v>
      </c>
      <c r="D206" s="45" t="s">
        <v>826</v>
      </c>
      <c r="E206" s="45"/>
      <c r="F206" s="45" t="s">
        <v>809</v>
      </c>
      <c r="G206" s="45"/>
      <c r="H206" s="45" t="s">
        <v>802</v>
      </c>
    </row>
    <row r="207" ht="16.35" customHeight="1" spans="1:8">
      <c r="A207" s="35"/>
      <c r="B207" s="45"/>
      <c r="C207" s="45"/>
      <c r="D207" s="45" t="s">
        <v>827</v>
      </c>
      <c r="E207" s="45"/>
      <c r="F207" s="45" t="s">
        <v>809</v>
      </c>
      <c r="G207" s="45"/>
      <c r="H207" s="45" t="s">
        <v>802</v>
      </c>
    </row>
    <row r="208" ht="16.35" customHeight="1" spans="1:8">
      <c r="A208" s="35"/>
      <c r="B208" s="45"/>
      <c r="C208" s="45" t="s">
        <v>828</v>
      </c>
      <c r="D208" s="45" t="s">
        <v>829</v>
      </c>
      <c r="E208" s="45"/>
      <c r="F208" s="45" t="s">
        <v>830</v>
      </c>
      <c r="G208" s="45"/>
      <c r="H208" s="45" t="s">
        <v>802</v>
      </c>
    </row>
    <row r="209" ht="16.35" customHeight="1" spans="1:8">
      <c r="A209" s="35"/>
      <c r="B209" s="45"/>
      <c r="C209" s="45" t="s">
        <v>831</v>
      </c>
      <c r="D209" s="45" t="s">
        <v>832</v>
      </c>
      <c r="E209" s="45" t="s">
        <v>799</v>
      </c>
      <c r="F209" s="45" t="s">
        <v>800</v>
      </c>
      <c r="G209" s="45" t="s">
        <v>801</v>
      </c>
      <c r="H209" s="45" t="s">
        <v>802</v>
      </c>
    </row>
    <row r="210" ht="25" customHeight="1" spans="1:8">
      <c r="A210" s="35"/>
      <c r="B210" s="45"/>
      <c r="C210" s="45" t="s">
        <v>833</v>
      </c>
      <c r="D210" s="45" t="s">
        <v>834</v>
      </c>
      <c r="E210" s="45" t="s">
        <v>799</v>
      </c>
      <c r="F210" s="45" t="s">
        <v>815</v>
      </c>
      <c r="G210" s="45" t="s">
        <v>835</v>
      </c>
      <c r="H210" s="45" t="s">
        <v>802</v>
      </c>
    </row>
    <row r="211" ht="16.35" customHeight="1" spans="1:8">
      <c r="A211" s="35"/>
      <c r="B211" s="45" t="s">
        <v>836</v>
      </c>
      <c r="C211" s="45" t="s">
        <v>837</v>
      </c>
      <c r="D211" s="45" t="s">
        <v>838</v>
      </c>
      <c r="E211" s="45" t="s">
        <v>814</v>
      </c>
      <c r="F211" s="45" t="s">
        <v>815</v>
      </c>
      <c r="G211" s="45" t="s">
        <v>801</v>
      </c>
      <c r="H211" s="45" t="s">
        <v>802</v>
      </c>
    </row>
    <row r="212" ht="16.35" customHeight="1" spans="1:8">
      <c r="A212" s="35"/>
      <c r="B212" s="45"/>
      <c r="C212" s="45"/>
      <c r="D212" s="45" t="s">
        <v>839</v>
      </c>
      <c r="E212" s="45" t="s">
        <v>814</v>
      </c>
      <c r="F212" s="45" t="s">
        <v>800</v>
      </c>
      <c r="G212" s="45" t="s">
        <v>801</v>
      </c>
      <c r="H212" s="45" t="s">
        <v>802</v>
      </c>
    </row>
    <row r="213" ht="25" customHeight="1" spans="1:8">
      <c r="A213" s="35"/>
      <c r="B213" s="45" t="s">
        <v>840</v>
      </c>
      <c r="C213" s="45" t="s">
        <v>862</v>
      </c>
      <c r="D213" s="45" t="s">
        <v>887</v>
      </c>
      <c r="E213" s="45"/>
      <c r="F213" s="45" t="s">
        <v>888</v>
      </c>
      <c r="G213" s="45"/>
      <c r="H213" s="45" t="s">
        <v>802</v>
      </c>
    </row>
    <row r="214" ht="16.35" customHeight="1" spans="1:8">
      <c r="A214" s="35"/>
      <c r="B214" s="45"/>
      <c r="C214" s="45" t="s">
        <v>841</v>
      </c>
      <c r="D214" s="45" t="s">
        <v>889</v>
      </c>
      <c r="E214" s="45"/>
      <c r="F214" s="45" t="s">
        <v>890</v>
      </c>
      <c r="G214" s="45"/>
      <c r="H214" s="45" t="s">
        <v>802</v>
      </c>
    </row>
    <row r="215" ht="16.35" customHeight="1" spans="1:8">
      <c r="A215" s="35"/>
      <c r="B215" s="45"/>
      <c r="C215" s="45" t="s">
        <v>846</v>
      </c>
      <c r="D215" s="45" t="s">
        <v>891</v>
      </c>
      <c r="E215" s="45" t="s">
        <v>843</v>
      </c>
      <c r="F215" s="45">
        <v>51</v>
      </c>
      <c r="G215" s="45" t="s">
        <v>892</v>
      </c>
      <c r="H215" s="45" t="s">
        <v>802</v>
      </c>
    </row>
    <row r="216" ht="25" customHeight="1" spans="1:8">
      <c r="A216" s="35"/>
      <c r="B216" s="45"/>
      <c r="C216" s="45" t="s">
        <v>849</v>
      </c>
      <c r="D216" s="45" t="s">
        <v>851</v>
      </c>
      <c r="E216" s="45" t="s">
        <v>843</v>
      </c>
      <c r="F216" s="45" t="s">
        <v>800</v>
      </c>
      <c r="G216" s="45" t="s">
        <v>801</v>
      </c>
      <c r="H216" s="45" t="s">
        <v>802</v>
      </c>
    </row>
    <row r="217" ht="16.35" customHeight="1" spans="1:8">
      <c r="A217" s="35"/>
      <c r="B217" s="45" t="s">
        <v>854</v>
      </c>
      <c r="C217" s="45" t="s">
        <v>855</v>
      </c>
      <c r="D217" s="45" t="s">
        <v>893</v>
      </c>
      <c r="E217" s="45"/>
      <c r="F217" s="45" t="s">
        <v>894</v>
      </c>
      <c r="G217" s="45"/>
      <c r="H217" s="45" t="s">
        <v>802</v>
      </c>
    </row>
    <row r="218" ht="16.35" customHeight="1" spans="1:8">
      <c r="A218" s="35"/>
      <c r="B218" s="45"/>
      <c r="C218" s="45" t="s">
        <v>857</v>
      </c>
      <c r="D218" s="45" t="s">
        <v>895</v>
      </c>
      <c r="E218" s="45"/>
      <c r="F218" s="45" t="s">
        <v>896</v>
      </c>
      <c r="G218" s="45"/>
      <c r="H218" s="45" t="s">
        <v>802</v>
      </c>
    </row>
    <row r="219" ht="36.7" customHeight="1" spans="1:8">
      <c r="A219" s="34" t="s">
        <v>772</v>
      </c>
      <c r="B219" s="23" t="s">
        <v>897</v>
      </c>
      <c r="C219" s="23"/>
      <c r="D219" s="23"/>
      <c r="E219" s="23"/>
      <c r="F219" s="23"/>
      <c r="G219" s="23"/>
      <c r="H219" s="23"/>
    </row>
    <row r="220" ht="36.7" customHeight="1" spans="1:8">
      <c r="A220" s="40" t="s">
        <v>774</v>
      </c>
      <c r="B220" s="41">
        <v>22611.59</v>
      </c>
      <c r="C220" s="41"/>
      <c r="D220" s="41"/>
      <c r="E220" s="41"/>
      <c r="F220" s="41"/>
      <c r="G220" s="41"/>
      <c r="H220" s="41"/>
    </row>
    <row r="221" ht="36.7" customHeight="1" spans="1:8">
      <c r="A221" s="42" t="s">
        <v>775</v>
      </c>
      <c r="B221" s="23" t="s">
        <v>776</v>
      </c>
      <c r="C221" s="23"/>
      <c r="D221" s="27">
        <v>22611.59</v>
      </c>
      <c r="E221" s="27"/>
      <c r="F221" s="27"/>
      <c r="G221" s="27"/>
      <c r="H221" s="27"/>
    </row>
    <row r="222" ht="36.7" customHeight="1" spans="1:8">
      <c r="A222" s="42"/>
      <c r="B222" s="23" t="s">
        <v>777</v>
      </c>
      <c r="C222" s="23"/>
      <c r="D222" s="27">
        <v>265.11</v>
      </c>
      <c r="E222" s="25" t="s">
        <v>778</v>
      </c>
      <c r="F222" s="25"/>
      <c r="G222" s="43">
        <v>13486.5</v>
      </c>
      <c r="H222" s="43"/>
    </row>
    <row r="223" ht="36.7" customHeight="1" spans="1:8">
      <c r="A223" s="42"/>
      <c r="B223" s="23" t="s">
        <v>779</v>
      </c>
      <c r="C223" s="23"/>
      <c r="D223" s="27">
        <v>170.18</v>
      </c>
      <c r="E223" s="25" t="s">
        <v>780</v>
      </c>
      <c r="F223" s="25"/>
      <c r="G223" s="43">
        <v>8689.8</v>
      </c>
      <c r="H223" s="43"/>
    </row>
    <row r="224" ht="36.7" customHeight="1" spans="1:8">
      <c r="A224" s="35" t="s">
        <v>781</v>
      </c>
      <c r="B224" s="35" t="s">
        <v>782</v>
      </c>
      <c r="C224" s="35"/>
      <c r="D224" s="35"/>
      <c r="E224" s="35"/>
      <c r="F224" s="35" t="s">
        <v>783</v>
      </c>
      <c r="G224" s="35"/>
      <c r="H224" s="35"/>
    </row>
    <row r="225" ht="36.7" customHeight="1" spans="1:8">
      <c r="A225" s="35"/>
      <c r="B225" s="23" t="s">
        <v>531</v>
      </c>
      <c r="C225" s="23"/>
      <c r="D225" s="23"/>
      <c r="E225" s="23"/>
      <c r="F225" s="27">
        <v>60</v>
      </c>
      <c r="G225" s="27"/>
      <c r="H225" s="27"/>
    </row>
    <row r="226" ht="36.7" customHeight="1" spans="1:8">
      <c r="A226" s="35"/>
      <c r="B226" s="23" t="s">
        <v>529</v>
      </c>
      <c r="C226" s="23"/>
      <c r="D226" s="23"/>
      <c r="E226" s="23"/>
      <c r="F226" s="27">
        <v>230</v>
      </c>
      <c r="G226" s="27"/>
      <c r="H226" s="27"/>
    </row>
    <row r="227" ht="36.7" customHeight="1" spans="1:8">
      <c r="A227" s="35"/>
      <c r="B227" s="23" t="s">
        <v>784</v>
      </c>
      <c r="C227" s="23"/>
      <c r="D227" s="23"/>
      <c r="E227" s="23"/>
      <c r="F227" s="27">
        <v>170.18</v>
      </c>
      <c r="G227" s="27"/>
      <c r="H227" s="27"/>
    </row>
    <row r="228" ht="36.7" customHeight="1" spans="1:8">
      <c r="A228" s="35"/>
      <c r="B228" s="23" t="s">
        <v>785</v>
      </c>
      <c r="C228" s="23"/>
      <c r="D228" s="23"/>
      <c r="E228" s="23"/>
      <c r="F228" s="27">
        <v>265.11</v>
      </c>
      <c r="G228" s="27"/>
      <c r="H228" s="27"/>
    </row>
    <row r="229" ht="36.7" customHeight="1" spans="1:8">
      <c r="A229" s="35"/>
      <c r="B229" s="23" t="s">
        <v>527</v>
      </c>
      <c r="C229" s="23"/>
      <c r="D229" s="23"/>
      <c r="E229" s="23"/>
      <c r="F229" s="27">
        <v>1700</v>
      </c>
      <c r="G229" s="27"/>
      <c r="H229" s="27"/>
    </row>
    <row r="230" ht="36.7" customHeight="1" spans="1:8">
      <c r="A230" s="35"/>
      <c r="B230" s="23" t="s">
        <v>540</v>
      </c>
      <c r="C230" s="23"/>
      <c r="D230" s="23"/>
      <c r="E230" s="23"/>
      <c r="F230" s="27">
        <v>200</v>
      </c>
      <c r="G230" s="27"/>
      <c r="H230" s="27"/>
    </row>
    <row r="231" ht="36.7" customHeight="1" spans="1:8">
      <c r="A231" s="35"/>
      <c r="B231" s="23" t="s">
        <v>523</v>
      </c>
      <c r="C231" s="23"/>
      <c r="D231" s="23"/>
      <c r="E231" s="23"/>
      <c r="F231" s="27">
        <v>4080</v>
      </c>
      <c r="G231" s="27"/>
      <c r="H231" s="27"/>
    </row>
    <row r="232" ht="36.7" customHeight="1" spans="1:8">
      <c r="A232" s="35"/>
      <c r="B232" s="23" t="s">
        <v>552</v>
      </c>
      <c r="C232" s="23"/>
      <c r="D232" s="23"/>
      <c r="E232" s="23"/>
      <c r="F232" s="27">
        <v>19.5</v>
      </c>
      <c r="G232" s="27"/>
      <c r="H232" s="27"/>
    </row>
    <row r="233" ht="36.7" customHeight="1" spans="1:8">
      <c r="A233" s="35"/>
      <c r="B233" s="23" t="s">
        <v>538</v>
      </c>
      <c r="C233" s="23"/>
      <c r="D233" s="23"/>
      <c r="E233" s="23"/>
      <c r="F233" s="27">
        <v>5</v>
      </c>
      <c r="G233" s="27"/>
      <c r="H233" s="27"/>
    </row>
    <row r="234" ht="36.7" customHeight="1" spans="1:8">
      <c r="A234" s="35"/>
      <c r="B234" s="23" t="s">
        <v>535</v>
      </c>
      <c r="C234" s="23"/>
      <c r="D234" s="23"/>
      <c r="E234" s="23"/>
      <c r="F234" s="27">
        <v>5900</v>
      </c>
      <c r="G234" s="27"/>
      <c r="H234" s="27"/>
    </row>
    <row r="235" ht="36.7" customHeight="1" spans="1:8">
      <c r="A235" s="35"/>
      <c r="B235" s="23" t="s">
        <v>515</v>
      </c>
      <c r="C235" s="23"/>
      <c r="D235" s="23"/>
      <c r="E235" s="23"/>
      <c r="F235" s="27">
        <v>50</v>
      </c>
      <c r="G235" s="27"/>
      <c r="H235" s="27"/>
    </row>
    <row r="236" ht="36.7" customHeight="1" spans="1:8">
      <c r="A236" s="35"/>
      <c r="B236" s="23" t="s">
        <v>519</v>
      </c>
      <c r="C236" s="23"/>
      <c r="D236" s="23"/>
      <c r="E236" s="23"/>
      <c r="F236" s="27">
        <v>250</v>
      </c>
      <c r="G236" s="27"/>
      <c r="H236" s="27"/>
    </row>
    <row r="237" ht="36.7" customHeight="1" spans="1:8">
      <c r="A237" s="35"/>
      <c r="B237" s="23" t="s">
        <v>517</v>
      </c>
      <c r="C237" s="23"/>
      <c r="D237" s="23"/>
      <c r="E237" s="23"/>
      <c r="F237" s="27">
        <v>208</v>
      </c>
      <c r="G237" s="27"/>
      <c r="H237" s="27"/>
    </row>
    <row r="238" ht="36.7" customHeight="1" spans="1:8">
      <c r="A238" s="35"/>
      <c r="B238" s="23" t="s">
        <v>444</v>
      </c>
      <c r="C238" s="23"/>
      <c r="D238" s="23"/>
      <c r="E238" s="23"/>
      <c r="F238" s="27">
        <v>20</v>
      </c>
      <c r="G238" s="27"/>
      <c r="H238" s="27"/>
    </row>
    <row r="239" ht="36.7" customHeight="1" spans="1:8">
      <c r="A239" s="35"/>
      <c r="B239" s="23" t="s">
        <v>550</v>
      </c>
      <c r="C239" s="23"/>
      <c r="D239" s="23"/>
      <c r="E239" s="23"/>
      <c r="F239" s="27">
        <v>100</v>
      </c>
      <c r="G239" s="27"/>
      <c r="H239" s="27"/>
    </row>
    <row r="240" ht="36.7" customHeight="1" spans="1:8">
      <c r="A240" s="35"/>
      <c r="B240" s="23" t="s">
        <v>554</v>
      </c>
      <c r="C240" s="23"/>
      <c r="D240" s="23"/>
      <c r="E240" s="23"/>
      <c r="F240" s="27">
        <v>6</v>
      </c>
      <c r="G240" s="27"/>
      <c r="H240" s="27"/>
    </row>
    <row r="241" ht="36.7" customHeight="1" spans="1:8">
      <c r="A241" s="35"/>
      <c r="B241" s="23" t="s">
        <v>548</v>
      </c>
      <c r="C241" s="23"/>
      <c r="D241" s="23"/>
      <c r="E241" s="23"/>
      <c r="F241" s="27">
        <v>620</v>
      </c>
      <c r="G241" s="27"/>
      <c r="H241" s="27"/>
    </row>
    <row r="242" ht="36.7" customHeight="1" spans="1:8">
      <c r="A242" s="35"/>
      <c r="B242" s="23" t="s">
        <v>521</v>
      </c>
      <c r="C242" s="23"/>
      <c r="D242" s="23"/>
      <c r="E242" s="23"/>
      <c r="F242" s="27">
        <v>35</v>
      </c>
      <c r="G242" s="27"/>
      <c r="H242" s="27"/>
    </row>
    <row r="243" ht="36.7" customHeight="1" spans="1:8">
      <c r="A243" s="35"/>
      <c r="B243" s="23" t="s">
        <v>542</v>
      </c>
      <c r="C243" s="23"/>
      <c r="D243" s="23"/>
      <c r="E243" s="23"/>
      <c r="F243" s="27">
        <v>3</v>
      </c>
      <c r="G243" s="27"/>
      <c r="H243" s="27"/>
    </row>
    <row r="244" ht="84.5" customHeight="1" spans="1:8">
      <c r="A244" s="35" t="s">
        <v>786</v>
      </c>
      <c r="B244" s="23" t="s">
        <v>898</v>
      </c>
      <c r="C244" s="23"/>
      <c r="D244" s="23"/>
      <c r="E244" s="23"/>
      <c r="F244" s="23"/>
      <c r="G244" s="23"/>
      <c r="H244" s="23"/>
    </row>
    <row r="245" ht="44.25" customHeight="1" spans="1:8">
      <c r="A245" s="35" t="s">
        <v>788</v>
      </c>
      <c r="B245" s="34" t="s">
        <v>789</v>
      </c>
      <c r="C245" s="34" t="s">
        <v>790</v>
      </c>
      <c r="D245" s="34" t="s">
        <v>791</v>
      </c>
      <c r="E245" s="35" t="s">
        <v>792</v>
      </c>
      <c r="F245" s="34" t="s">
        <v>793</v>
      </c>
      <c r="G245" s="35" t="s">
        <v>794</v>
      </c>
      <c r="H245" s="44" t="s">
        <v>795</v>
      </c>
    </row>
    <row r="246" ht="16.35" customHeight="1" spans="1:8">
      <c r="A246" s="35"/>
      <c r="B246" s="45" t="s">
        <v>796</v>
      </c>
      <c r="C246" s="45" t="s">
        <v>797</v>
      </c>
      <c r="D246" s="45" t="s">
        <v>798</v>
      </c>
      <c r="E246" s="45" t="s">
        <v>799</v>
      </c>
      <c r="F246" s="45" t="s">
        <v>800</v>
      </c>
      <c r="G246" s="45" t="s">
        <v>801</v>
      </c>
      <c r="H246" s="45" t="s">
        <v>802</v>
      </c>
    </row>
    <row r="247" ht="16.35" customHeight="1" spans="1:8">
      <c r="A247" s="35"/>
      <c r="B247" s="45"/>
      <c r="C247" s="45" t="s">
        <v>803</v>
      </c>
      <c r="D247" s="45" t="s">
        <v>804</v>
      </c>
      <c r="E247" s="45" t="s">
        <v>799</v>
      </c>
      <c r="F247" s="45" t="s">
        <v>800</v>
      </c>
      <c r="G247" s="45" t="s">
        <v>801</v>
      </c>
      <c r="H247" s="45" t="s">
        <v>802</v>
      </c>
    </row>
    <row r="248" ht="16.35" customHeight="1" spans="1:8">
      <c r="A248" s="35"/>
      <c r="B248" s="45"/>
      <c r="C248" s="45"/>
      <c r="D248" s="45" t="s">
        <v>805</v>
      </c>
      <c r="E248" s="45" t="s">
        <v>799</v>
      </c>
      <c r="F248" s="45" t="s">
        <v>800</v>
      </c>
      <c r="G248" s="45" t="s">
        <v>801</v>
      </c>
      <c r="H248" s="45" t="s">
        <v>802</v>
      </c>
    </row>
    <row r="249" ht="16.35" customHeight="1" spans="1:8">
      <c r="A249" s="35"/>
      <c r="B249" s="45"/>
      <c r="C249" s="45"/>
      <c r="D249" s="45" t="s">
        <v>806</v>
      </c>
      <c r="E249" s="45" t="s">
        <v>799</v>
      </c>
      <c r="F249" s="45" t="s">
        <v>800</v>
      </c>
      <c r="G249" s="45" t="s">
        <v>801</v>
      </c>
      <c r="H249" s="45" t="s">
        <v>802</v>
      </c>
    </row>
    <row r="250" ht="16.35" customHeight="1" spans="1:8">
      <c r="A250" s="35"/>
      <c r="B250" s="45"/>
      <c r="C250" s="45" t="s">
        <v>807</v>
      </c>
      <c r="D250" s="45" t="s">
        <v>808</v>
      </c>
      <c r="E250" s="45"/>
      <c r="F250" s="45" t="s">
        <v>809</v>
      </c>
      <c r="G250" s="45"/>
      <c r="H250" s="45" t="s">
        <v>802</v>
      </c>
    </row>
    <row r="251" ht="16.35" customHeight="1" spans="1:8">
      <c r="A251" s="35"/>
      <c r="B251" s="45"/>
      <c r="C251" s="45"/>
      <c r="D251" s="45" t="s">
        <v>810</v>
      </c>
      <c r="E251" s="45"/>
      <c r="F251" s="45" t="s">
        <v>809</v>
      </c>
      <c r="G251" s="45"/>
      <c r="H251" s="45" t="s">
        <v>802</v>
      </c>
    </row>
    <row r="252" ht="16.35" customHeight="1" spans="1:8">
      <c r="A252" s="35"/>
      <c r="B252" s="45" t="s">
        <v>811</v>
      </c>
      <c r="C252" s="45" t="s">
        <v>812</v>
      </c>
      <c r="D252" s="45" t="s">
        <v>813</v>
      </c>
      <c r="E252" s="45" t="s">
        <v>814</v>
      </c>
      <c r="F252" s="45" t="s">
        <v>815</v>
      </c>
      <c r="G252" s="45" t="s">
        <v>801</v>
      </c>
      <c r="H252" s="45" t="s">
        <v>802</v>
      </c>
    </row>
    <row r="253" ht="16.35" customHeight="1" spans="1:8">
      <c r="A253" s="35"/>
      <c r="B253" s="45"/>
      <c r="C253" s="45"/>
      <c r="D253" s="45" t="s">
        <v>816</v>
      </c>
      <c r="E253" s="45" t="s">
        <v>814</v>
      </c>
      <c r="F253" s="45" t="s">
        <v>817</v>
      </c>
      <c r="G253" s="45" t="s">
        <v>801</v>
      </c>
      <c r="H253" s="45" t="s">
        <v>802</v>
      </c>
    </row>
    <row r="254" ht="16.35" customHeight="1" spans="1:8">
      <c r="A254" s="35"/>
      <c r="B254" s="45"/>
      <c r="C254" s="45"/>
      <c r="D254" s="45" t="s">
        <v>818</v>
      </c>
      <c r="E254" s="45" t="s">
        <v>799</v>
      </c>
      <c r="F254" s="45" t="s">
        <v>800</v>
      </c>
      <c r="G254" s="45" t="s">
        <v>801</v>
      </c>
      <c r="H254" s="45" t="s">
        <v>802</v>
      </c>
    </row>
    <row r="255" ht="16.35" customHeight="1" spans="1:8">
      <c r="A255" s="35"/>
      <c r="B255" s="45" t="s">
        <v>819</v>
      </c>
      <c r="C255" s="45" t="s">
        <v>820</v>
      </c>
      <c r="D255" s="45" t="s">
        <v>821</v>
      </c>
      <c r="E255" s="45" t="s">
        <v>799</v>
      </c>
      <c r="F255" s="45" t="s">
        <v>800</v>
      </c>
      <c r="G255" s="45" t="s">
        <v>801</v>
      </c>
      <c r="H255" s="45" t="s">
        <v>802</v>
      </c>
    </row>
    <row r="256" ht="16.35" customHeight="1" spans="1:8">
      <c r="A256" s="35"/>
      <c r="B256" s="45"/>
      <c r="C256" s="45" t="s">
        <v>822</v>
      </c>
      <c r="D256" s="45" t="s">
        <v>823</v>
      </c>
      <c r="E256" s="45"/>
      <c r="F256" s="45" t="s">
        <v>824</v>
      </c>
      <c r="G256" s="45"/>
      <c r="H256" s="45" t="s">
        <v>802</v>
      </c>
    </row>
    <row r="257" ht="16.35" customHeight="1" spans="1:8">
      <c r="A257" s="35"/>
      <c r="B257" s="45"/>
      <c r="C257" s="45" t="s">
        <v>825</v>
      </c>
      <c r="D257" s="45" t="s">
        <v>826</v>
      </c>
      <c r="E257" s="45"/>
      <c r="F257" s="45" t="s">
        <v>809</v>
      </c>
      <c r="G257" s="45"/>
      <c r="H257" s="45" t="s">
        <v>802</v>
      </c>
    </row>
    <row r="258" ht="16.35" customHeight="1" spans="1:8">
      <c r="A258" s="35"/>
      <c r="B258" s="45"/>
      <c r="C258" s="45"/>
      <c r="D258" s="45" t="s">
        <v>827</v>
      </c>
      <c r="E258" s="45"/>
      <c r="F258" s="45" t="s">
        <v>809</v>
      </c>
      <c r="G258" s="45"/>
      <c r="H258" s="45" t="s">
        <v>802</v>
      </c>
    </row>
    <row r="259" ht="16.35" customHeight="1" spans="1:8">
      <c r="A259" s="35"/>
      <c r="B259" s="45"/>
      <c r="C259" s="45" t="s">
        <v>828</v>
      </c>
      <c r="D259" s="45" t="s">
        <v>829</v>
      </c>
      <c r="E259" s="45"/>
      <c r="F259" s="45" t="s">
        <v>830</v>
      </c>
      <c r="G259" s="45"/>
      <c r="H259" s="45" t="s">
        <v>802</v>
      </c>
    </row>
    <row r="260" ht="16.35" customHeight="1" spans="1:8">
      <c r="A260" s="35"/>
      <c r="B260" s="45"/>
      <c r="C260" s="45" t="s">
        <v>831</v>
      </c>
      <c r="D260" s="45" t="s">
        <v>832</v>
      </c>
      <c r="E260" s="45" t="s">
        <v>799</v>
      </c>
      <c r="F260" s="45" t="s">
        <v>800</v>
      </c>
      <c r="G260" s="45" t="s">
        <v>801</v>
      </c>
      <c r="H260" s="45" t="s">
        <v>802</v>
      </c>
    </row>
    <row r="261" ht="25" customHeight="1" spans="1:8">
      <c r="A261" s="35"/>
      <c r="B261" s="45"/>
      <c r="C261" s="45" t="s">
        <v>833</v>
      </c>
      <c r="D261" s="45" t="s">
        <v>834</v>
      </c>
      <c r="E261" s="45" t="s">
        <v>799</v>
      </c>
      <c r="F261" s="45" t="s">
        <v>815</v>
      </c>
      <c r="G261" s="45" t="s">
        <v>835</v>
      </c>
      <c r="H261" s="45" t="s">
        <v>802</v>
      </c>
    </row>
    <row r="262" ht="16.35" customHeight="1" spans="1:8">
      <c r="A262" s="35"/>
      <c r="B262" s="45" t="s">
        <v>836</v>
      </c>
      <c r="C262" s="45" t="s">
        <v>837</v>
      </c>
      <c r="D262" s="45" t="s">
        <v>838</v>
      </c>
      <c r="E262" s="45" t="s">
        <v>814</v>
      </c>
      <c r="F262" s="45" t="s">
        <v>815</v>
      </c>
      <c r="G262" s="45" t="s">
        <v>801</v>
      </c>
      <c r="H262" s="45" t="s">
        <v>802</v>
      </c>
    </row>
    <row r="263" ht="16.35" customHeight="1" spans="1:8">
      <c r="A263" s="35"/>
      <c r="B263" s="45"/>
      <c r="C263" s="45"/>
      <c r="D263" s="45" t="s">
        <v>839</v>
      </c>
      <c r="E263" s="45" t="s">
        <v>814</v>
      </c>
      <c r="F263" s="45" t="s">
        <v>800</v>
      </c>
      <c r="G263" s="45" t="s">
        <v>801</v>
      </c>
      <c r="H263" s="45" t="s">
        <v>802</v>
      </c>
    </row>
    <row r="264" ht="25" customHeight="1" spans="1:8">
      <c r="A264" s="35"/>
      <c r="B264" s="45" t="s">
        <v>840</v>
      </c>
      <c r="C264" s="45" t="s">
        <v>841</v>
      </c>
      <c r="D264" s="45" t="s">
        <v>899</v>
      </c>
      <c r="E264" s="45"/>
      <c r="F264" s="45" t="s">
        <v>900</v>
      </c>
      <c r="G264" s="45"/>
      <c r="H264" s="45" t="s">
        <v>802</v>
      </c>
    </row>
    <row r="265" ht="25" customHeight="1" spans="1:8">
      <c r="A265" s="35"/>
      <c r="B265" s="45"/>
      <c r="C265" s="45"/>
      <c r="D265" s="45" t="s">
        <v>901</v>
      </c>
      <c r="E265" s="45" t="s">
        <v>843</v>
      </c>
      <c r="F265" s="45" t="s">
        <v>902</v>
      </c>
      <c r="G265" s="45" t="s">
        <v>134</v>
      </c>
      <c r="H265" s="45" t="s">
        <v>802</v>
      </c>
    </row>
    <row r="266" ht="16.35" customHeight="1" spans="1:8">
      <c r="A266" s="35"/>
      <c r="B266" s="45"/>
      <c r="C266" s="45" t="s">
        <v>866</v>
      </c>
      <c r="D266" s="45" t="s">
        <v>867</v>
      </c>
      <c r="E266" s="45" t="s">
        <v>843</v>
      </c>
      <c r="F266" s="45" t="s">
        <v>875</v>
      </c>
      <c r="G266" s="45" t="s">
        <v>801</v>
      </c>
      <c r="H266" s="45" t="s">
        <v>802</v>
      </c>
    </row>
    <row r="267" ht="16.35" customHeight="1" spans="1:8">
      <c r="A267" s="35"/>
      <c r="B267" s="45" t="s">
        <v>854</v>
      </c>
      <c r="C267" s="45" t="s">
        <v>857</v>
      </c>
      <c r="D267" s="45" t="s">
        <v>903</v>
      </c>
      <c r="E267" s="45"/>
      <c r="F267" s="45" t="s">
        <v>904</v>
      </c>
      <c r="G267" s="45"/>
      <c r="H267" s="45" t="s">
        <v>802</v>
      </c>
    </row>
    <row r="268" ht="36.7" customHeight="1" spans="1:8">
      <c r="A268" s="34" t="s">
        <v>772</v>
      </c>
      <c r="B268" s="23" t="s">
        <v>905</v>
      </c>
      <c r="C268" s="23"/>
      <c r="D268" s="23"/>
      <c r="E268" s="23"/>
      <c r="F268" s="23"/>
      <c r="G268" s="23"/>
      <c r="H268" s="23"/>
    </row>
    <row r="269" ht="36.7" customHeight="1" spans="1:8">
      <c r="A269" s="40" t="s">
        <v>774</v>
      </c>
      <c r="B269" s="41">
        <v>476.39</v>
      </c>
      <c r="C269" s="41"/>
      <c r="D269" s="41"/>
      <c r="E269" s="41"/>
      <c r="F269" s="41"/>
      <c r="G269" s="41"/>
      <c r="H269" s="41"/>
    </row>
    <row r="270" ht="36.7" customHeight="1" spans="1:8">
      <c r="A270" s="42" t="s">
        <v>775</v>
      </c>
      <c r="B270" s="23" t="s">
        <v>776</v>
      </c>
      <c r="C270" s="23"/>
      <c r="D270" s="27">
        <v>476.39</v>
      </c>
      <c r="E270" s="27"/>
      <c r="F270" s="27"/>
      <c r="G270" s="27"/>
      <c r="H270" s="27"/>
    </row>
    <row r="271" ht="36.7" customHeight="1" spans="1:8">
      <c r="A271" s="42"/>
      <c r="B271" s="23" t="s">
        <v>777</v>
      </c>
      <c r="C271" s="23"/>
      <c r="D271" s="27">
        <v>210.64</v>
      </c>
      <c r="E271" s="25" t="s">
        <v>778</v>
      </c>
      <c r="F271" s="25"/>
      <c r="G271" s="43">
        <v>237.33</v>
      </c>
      <c r="H271" s="43"/>
    </row>
    <row r="272" ht="36.7" customHeight="1" spans="1:8">
      <c r="A272" s="42"/>
      <c r="B272" s="23" t="s">
        <v>779</v>
      </c>
      <c r="C272" s="23"/>
      <c r="D272" s="27">
        <v>28.42</v>
      </c>
      <c r="E272" s="25" t="s">
        <v>780</v>
      </c>
      <c r="F272" s="25"/>
      <c r="G272" s="43"/>
      <c r="H272" s="43"/>
    </row>
    <row r="273" ht="36.7" customHeight="1" spans="1:8">
      <c r="A273" s="35" t="s">
        <v>781</v>
      </c>
      <c r="B273" s="35" t="s">
        <v>782</v>
      </c>
      <c r="C273" s="35"/>
      <c r="D273" s="35"/>
      <c r="E273" s="35"/>
      <c r="F273" s="35" t="s">
        <v>783</v>
      </c>
      <c r="G273" s="35"/>
      <c r="H273" s="35"/>
    </row>
    <row r="274" ht="36.7" customHeight="1" spans="1:8">
      <c r="A274" s="35"/>
      <c r="B274" s="23" t="s">
        <v>570</v>
      </c>
      <c r="C274" s="23"/>
      <c r="D274" s="23"/>
      <c r="E274" s="23"/>
      <c r="F274" s="27">
        <v>1.44</v>
      </c>
      <c r="G274" s="27"/>
      <c r="H274" s="27"/>
    </row>
    <row r="275" ht="36.7" customHeight="1" spans="1:8">
      <c r="A275" s="35"/>
      <c r="B275" s="23" t="s">
        <v>784</v>
      </c>
      <c r="C275" s="23"/>
      <c r="D275" s="23"/>
      <c r="E275" s="23"/>
      <c r="F275" s="27">
        <v>28.42</v>
      </c>
      <c r="G275" s="27"/>
      <c r="H275" s="27"/>
    </row>
    <row r="276" ht="36.7" customHeight="1" spans="1:8">
      <c r="A276" s="35"/>
      <c r="B276" s="23" t="s">
        <v>785</v>
      </c>
      <c r="C276" s="23"/>
      <c r="D276" s="23"/>
      <c r="E276" s="23"/>
      <c r="F276" s="27">
        <v>210.64</v>
      </c>
      <c r="G276" s="27"/>
      <c r="H276" s="27"/>
    </row>
    <row r="277" ht="36.7" customHeight="1" spans="1:8">
      <c r="A277" s="35"/>
      <c r="B277" s="23" t="s">
        <v>382</v>
      </c>
      <c r="C277" s="23"/>
      <c r="D277" s="23"/>
      <c r="E277" s="23"/>
      <c r="F277" s="27">
        <v>1</v>
      </c>
      <c r="G277" s="27"/>
      <c r="H277" s="27"/>
    </row>
    <row r="278" ht="36.7" customHeight="1" spans="1:8">
      <c r="A278" s="35"/>
      <c r="B278" s="23" t="s">
        <v>563</v>
      </c>
      <c r="C278" s="23"/>
      <c r="D278" s="23"/>
      <c r="E278" s="23"/>
      <c r="F278" s="27">
        <v>0.5</v>
      </c>
      <c r="G278" s="27"/>
      <c r="H278" s="27"/>
    </row>
    <row r="279" ht="36.7" customHeight="1" spans="1:8">
      <c r="A279" s="35"/>
      <c r="B279" s="23" t="s">
        <v>567</v>
      </c>
      <c r="C279" s="23"/>
      <c r="D279" s="23"/>
      <c r="E279" s="23"/>
      <c r="F279" s="27">
        <v>0.22</v>
      </c>
      <c r="G279" s="27"/>
      <c r="H279" s="27"/>
    </row>
    <row r="280" ht="36.7" customHeight="1" spans="1:8">
      <c r="A280" s="35"/>
      <c r="B280" s="23" t="s">
        <v>565</v>
      </c>
      <c r="C280" s="23"/>
      <c r="D280" s="23"/>
      <c r="E280" s="23"/>
      <c r="F280" s="27">
        <v>30</v>
      </c>
      <c r="G280" s="27"/>
      <c r="H280" s="27"/>
    </row>
    <row r="281" ht="36.7" customHeight="1" spans="1:8">
      <c r="A281" s="35"/>
      <c r="B281" s="23" t="s">
        <v>557</v>
      </c>
      <c r="C281" s="23"/>
      <c r="D281" s="23"/>
      <c r="E281" s="23"/>
      <c r="F281" s="27">
        <v>1.68</v>
      </c>
      <c r="G281" s="27"/>
      <c r="H281" s="27"/>
    </row>
    <row r="282" ht="36.7" customHeight="1" spans="1:8">
      <c r="A282" s="35"/>
      <c r="B282" s="23" t="s">
        <v>559</v>
      </c>
      <c r="C282" s="23"/>
      <c r="D282" s="23"/>
      <c r="E282" s="23"/>
      <c r="F282" s="27">
        <v>2.49</v>
      </c>
      <c r="G282" s="27"/>
      <c r="H282" s="27"/>
    </row>
    <row r="283" ht="36.7" customHeight="1" spans="1:8">
      <c r="A283" s="35"/>
      <c r="B283" s="23" t="s">
        <v>561</v>
      </c>
      <c r="C283" s="23"/>
      <c r="D283" s="23"/>
      <c r="E283" s="23"/>
      <c r="F283" s="27">
        <v>200</v>
      </c>
      <c r="G283" s="27"/>
      <c r="H283" s="27"/>
    </row>
    <row r="284" ht="44.25" customHeight="1" spans="1:8">
      <c r="A284" s="35" t="s">
        <v>786</v>
      </c>
      <c r="B284" s="23" t="s">
        <v>906</v>
      </c>
      <c r="C284" s="23"/>
      <c r="D284" s="23"/>
      <c r="E284" s="23"/>
      <c r="F284" s="23"/>
      <c r="G284" s="23"/>
      <c r="H284" s="23"/>
    </row>
    <row r="285" ht="44.25" customHeight="1" spans="1:8">
      <c r="A285" s="35" t="s">
        <v>788</v>
      </c>
      <c r="B285" s="34" t="s">
        <v>789</v>
      </c>
      <c r="C285" s="34" t="s">
        <v>790</v>
      </c>
      <c r="D285" s="34" t="s">
        <v>791</v>
      </c>
      <c r="E285" s="35" t="s">
        <v>792</v>
      </c>
      <c r="F285" s="34" t="s">
        <v>793</v>
      </c>
      <c r="G285" s="35" t="s">
        <v>794</v>
      </c>
      <c r="H285" s="44" t="s">
        <v>795</v>
      </c>
    </row>
    <row r="286" ht="16.35" customHeight="1" spans="1:8">
      <c r="A286" s="35"/>
      <c r="B286" s="45" t="s">
        <v>796</v>
      </c>
      <c r="C286" s="45" t="s">
        <v>797</v>
      </c>
      <c r="D286" s="45" t="s">
        <v>798</v>
      </c>
      <c r="E286" s="45" t="s">
        <v>799</v>
      </c>
      <c r="F286" s="45" t="s">
        <v>800</v>
      </c>
      <c r="G286" s="45" t="s">
        <v>801</v>
      </c>
      <c r="H286" s="45" t="s">
        <v>802</v>
      </c>
    </row>
    <row r="287" ht="16.35" customHeight="1" spans="1:8">
      <c r="A287" s="35"/>
      <c r="B287" s="45"/>
      <c r="C287" s="45" t="s">
        <v>803</v>
      </c>
      <c r="D287" s="45" t="s">
        <v>804</v>
      </c>
      <c r="E287" s="45" t="s">
        <v>799</v>
      </c>
      <c r="F287" s="45" t="s">
        <v>800</v>
      </c>
      <c r="G287" s="45" t="s">
        <v>801</v>
      </c>
      <c r="H287" s="45" t="s">
        <v>802</v>
      </c>
    </row>
    <row r="288" ht="16.35" customHeight="1" spans="1:8">
      <c r="A288" s="35"/>
      <c r="B288" s="45"/>
      <c r="C288" s="45"/>
      <c r="D288" s="45" t="s">
        <v>805</v>
      </c>
      <c r="E288" s="45" t="s">
        <v>799</v>
      </c>
      <c r="F288" s="45" t="s">
        <v>800</v>
      </c>
      <c r="G288" s="45" t="s">
        <v>801</v>
      </c>
      <c r="H288" s="45" t="s">
        <v>802</v>
      </c>
    </row>
    <row r="289" ht="16.35" customHeight="1" spans="1:8">
      <c r="A289" s="35"/>
      <c r="B289" s="45"/>
      <c r="C289" s="45"/>
      <c r="D289" s="45" t="s">
        <v>806</v>
      </c>
      <c r="E289" s="45" t="s">
        <v>799</v>
      </c>
      <c r="F289" s="45" t="s">
        <v>800</v>
      </c>
      <c r="G289" s="45" t="s">
        <v>801</v>
      </c>
      <c r="H289" s="45" t="s">
        <v>802</v>
      </c>
    </row>
    <row r="290" ht="16.35" customHeight="1" spans="1:8">
      <c r="A290" s="35"/>
      <c r="B290" s="45"/>
      <c r="C290" s="45" t="s">
        <v>807</v>
      </c>
      <c r="D290" s="45" t="s">
        <v>808</v>
      </c>
      <c r="E290" s="45"/>
      <c r="F290" s="45" t="s">
        <v>809</v>
      </c>
      <c r="G290" s="45"/>
      <c r="H290" s="45" t="s">
        <v>802</v>
      </c>
    </row>
    <row r="291" ht="16.35" customHeight="1" spans="1:8">
      <c r="A291" s="35"/>
      <c r="B291" s="45"/>
      <c r="C291" s="45"/>
      <c r="D291" s="45" t="s">
        <v>810</v>
      </c>
      <c r="E291" s="45"/>
      <c r="F291" s="45" t="s">
        <v>809</v>
      </c>
      <c r="G291" s="45"/>
      <c r="H291" s="45" t="s">
        <v>802</v>
      </c>
    </row>
    <row r="292" ht="16.35" customHeight="1" spans="1:8">
      <c r="A292" s="35"/>
      <c r="B292" s="45" t="s">
        <v>811</v>
      </c>
      <c r="C292" s="45" t="s">
        <v>812</v>
      </c>
      <c r="D292" s="45" t="s">
        <v>813</v>
      </c>
      <c r="E292" s="45" t="s">
        <v>814</v>
      </c>
      <c r="F292" s="45" t="s">
        <v>815</v>
      </c>
      <c r="G292" s="45" t="s">
        <v>801</v>
      </c>
      <c r="H292" s="45" t="s">
        <v>802</v>
      </c>
    </row>
    <row r="293" ht="16.35" customHeight="1" spans="1:8">
      <c r="A293" s="35"/>
      <c r="B293" s="45"/>
      <c r="C293" s="45"/>
      <c r="D293" s="45" t="s">
        <v>816</v>
      </c>
      <c r="E293" s="45" t="s">
        <v>814</v>
      </c>
      <c r="F293" s="45" t="s">
        <v>817</v>
      </c>
      <c r="G293" s="45" t="s">
        <v>801</v>
      </c>
      <c r="H293" s="45" t="s">
        <v>802</v>
      </c>
    </row>
    <row r="294" ht="16.35" customHeight="1" spans="1:8">
      <c r="A294" s="35"/>
      <c r="B294" s="45"/>
      <c r="C294" s="45"/>
      <c r="D294" s="45" t="s">
        <v>818</v>
      </c>
      <c r="E294" s="45" t="s">
        <v>799</v>
      </c>
      <c r="F294" s="45" t="s">
        <v>800</v>
      </c>
      <c r="G294" s="45" t="s">
        <v>801</v>
      </c>
      <c r="H294" s="45" t="s">
        <v>802</v>
      </c>
    </row>
    <row r="295" ht="16.35" customHeight="1" spans="1:8">
      <c r="A295" s="35"/>
      <c r="B295" s="45" t="s">
        <v>819</v>
      </c>
      <c r="C295" s="45" t="s">
        <v>820</v>
      </c>
      <c r="D295" s="45" t="s">
        <v>821</v>
      </c>
      <c r="E295" s="45" t="s">
        <v>799</v>
      </c>
      <c r="F295" s="45" t="s">
        <v>800</v>
      </c>
      <c r="G295" s="45" t="s">
        <v>801</v>
      </c>
      <c r="H295" s="45" t="s">
        <v>802</v>
      </c>
    </row>
    <row r="296" ht="16.35" customHeight="1" spans="1:8">
      <c r="A296" s="35"/>
      <c r="B296" s="45"/>
      <c r="C296" s="45" t="s">
        <v>822</v>
      </c>
      <c r="D296" s="45" t="s">
        <v>823</v>
      </c>
      <c r="E296" s="45"/>
      <c r="F296" s="45" t="s">
        <v>824</v>
      </c>
      <c r="G296" s="45"/>
      <c r="H296" s="45" t="s">
        <v>802</v>
      </c>
    </row>
    <row r="297" ht="16.35" customHeight="1" spans="1:8">
      <c r="A297" s="35"/>
      <c r="B297" s="45"/>
      <c r="C297" s="45" t="s">
        <v>825</v>
      </c>
      <c r="D297" s="45" t="s">
        <v>826</v>
      </c>
      <c r="E297" s="45"/>
      <c r="F297" s="45" t="s">
        <v>809</v>
      </c>
      <c r="G297" s="45"/>
      <c r="H297" s="45" t="s">
        <v>802</v>
      </c>
    </row>
    <row r="298" ht="16.35" customHeight="1" spans="1:8">
      <c r="A298" s="35"/>
      <c r="B298" s="45"/>
      <c r="C298" s="45"/>
      <c r="D298" s="45" t="s">
        <v>827</v>
      </c>
      <c r="E298" s="45"/>
      <c r="F298" s="45" t="s">
        <v>809</v>
      </c>
      <c r="G298" s="45"/>
      <c r="H298" s="45" t="s">
        <v>802</v>
      </c>
    </row>
    <row r="299" ht="16.35" customHeight="1" spans="1:8">
      <c r="A299" s="35"/>
      <c r="B299" s="45"/>
      <c r="C299" s="45" t="s">
        <v>828</v>
      </c>
      <c r="D299" s="45" t="s">
        <v>829</v>
      </c>
      <c r="E299" s="45"/>
      <c r="F299" s="45" t="s">
        <v>830</v>
      </c>
      <c r="G299" s="45"/>
      <c r="H299" s="45" t="s">
        <v>802</v>
      </c>
    </row>
    <row r="300" ht="16.35" customHeight="1" spans="1:8">
      <c r="A300" s="35"/>
      <c r="B300" s="45"/>
      <c r="C300" s="45" t="s">
        <v>831</v>
      </c>
      <c r="D300" s="45" t="s">
        <v>832</v>
      </c>
      <c r="E300" s="45" t="s">
        <v>799</v>
      </c>
      <c r="F300" s="45" t="s">
        <v>800</v>
      </c>
      <c r="G300" s="45" t="s">
        <v>801</v>
      </c>
      <c r="H300" s="45" t="s">
        <v>802</v>
      </c>
    </row>
    <row r="301" ht="25" customHeight="1" spans="1:8">
      <c r="A301" s="35"/>
      <c r="B301" s="45"/>
      <c r="C301" s="45" t="s">
        <v>833</v>
      </c>
      <c r="D301" s="45" t="s">
        <v>834</v>
      </c>
      <c r="E301" s="45" t="s">
        <v>799</v>
      </c>
      <c r="F301" s="45" t="s">
        <v>815</v>
      </c>
      <c r="G301" s="45" t="s">
        <v>835</v>
      </c>
      <c r="H301" s="45" t="s">
        <v>802</v>
      </c>
    </row>
    <row r="302" ht="16.35" customHeight="1" spans="1:8">
      <c r="A302" s="35"/>
      <c r="B302" s="45" t="s">
        <v>836</v>
      </c>
      <c r="C302" s="45" t="s">
        <v>837</v>
      </c>
      <c r="D302" s="45" t="s">
        <v>838</v>
      </c>
      <c r="E302" s="45" t="s">
        <v>814</v>
      </c>
      <c r="F302" s="45" t="s">
        <v>815</v>
      </c>
      <c r="G302" s="45" t="s">
        <v>801</v>
      </c>
      <c r="H302" s="45" t="s">
        <v>802</v>
      </c>
    </row>
    <row r="303" ht="16.35" customHeight="1" spans="1:8">
      <c r="A303" s="35"/>
      <c r="B303" s="45"/>
      <c r="C303" s="45"/>
      <c r="D303" s="45" t="s">
        <v>839</v>
      </c>
      <c r="E303" s="45" t="s">
        <v>814</v>
      </c>
      <c r="F303" s="45" t="s">
        <v>800</v>
      </c>
      <c r="G303" s="45" t="s">
        <v>801</v>
      </c>
      <c r="H303" s="45" t="s">
        <v>802</v>
      </c>
    </row>
    <row r="304" ht="16.35" customHeight="1" spans="1:8">
      <c r="A304" s="35"/>
      <c r="B304" s="45" t="s">
        <v>840</v>
      </c>
      <c r="C304" s="45" t="s">
        <v>862</v>
      </c>
      <c r="D304" s="45" t="s">
        <v>907</v>
      </c>
      <c r="E304" s="45" t="s">
        <v>799</v>
      </c>
      <c r="F304" s="45" t="s">
        <v>800</v>
      </c>
      <c r="G304" s="45" t="s">
        <v>801</v>
      </c>
      <c r="H304" s="45" t="s">
        <v>802</v>
      </c>
    </row>
    <row r="305" ht="16.35" customHeight="1" spans="1:8">
      <c r="A305" s="35"/>
      <c r="B305" s="45"/>
      <c r="C305" s="45" t="s">
        <v>841</v>
      </c>
      <c r="D305" s="45" t="s">
        <v>908</v>
      </c>
      <c r="E305" s="45" t="s">
        <v>843</v>
      </c>
      <c r="F305" s="45" t="s">
        <v>800</v>
      </c>
      <c r="G305" s="45" t="s">
        <v>801</v>
      </c>
      <c r="H305" s="45" t="s">
        <v>802</v>
      </c>
    </row>
    <row r="306" ht="16.35" customHeight="1" spans="1:8">
      <c r="A306" s="35"/>
      <c r="B306" s="45"/>
      <c r="C306" s="45" t="s">
        <v>849</v>
      </c>
      <c r="D306" s="45" t="s">
        <v>909</v>
      </c>
      <c r="E306" s="45" t="s">
        <v>843</v>
      </c>
      <c r="F306" s="45" t="s">
        <v>800</v>
      </c>
      <c r="G306" s="45" t="s">
        <v>801</v>
      </c>
      <c r="H306" s="45" t="s">
        <v>802</v>
      </c>
    </row>
    <row r="307" ht="16.35" customHeight="1" spans="1:8">
      <c r="A307" s="35"/>
      <c r="B307" s="45"/>
      <c r="C307" s="45"/>
      <c r="D307" s="45" t="s">
        <v>910</v>
      </c>
      <c r="E307" s="45" t="s">
        <v>814</v>
      </c>
      <c r="F307" s="45" t="s">
        <v>815</v>
      </c>
      <c r="G307" s="45" t="s">
        <v>801</v>
      </c>
      <c r="H307" s="45" t="s">
        <v>802</v>
      </c>
    </row>
    <row r="308" ht="16.35" customHeight="1" spans="1:8">
      <c r="A308" s="35"/>
      <c r="B308" s="45"/>
      <c r="C308" s="45" t="s">
        <v>852</v>
      </c>
      <c r="D308" s="45" t="s">
        <v>911</v>
      </c>
      <c r="E308" s="45" t="s">
        <v>843</v>
      </c>
      <c r="F308" s="45" t="s">
        <v>800</v>
      </c>
      <c r="G308" s="45" t="s">
        <v>801</v>
      </c>
      <c r="H308" s="45" t="s">
        <v>802</v>
      </c>
    </row>
    <row r="309" ht="16.35" customHeight="1" spans="1:8">
      <c r="A309" s="35"/>
      <c r="B309" s="45"/>
      <c r="C309" s="45"/>
      <c r="D309" s="45" t="s">
        <v>912</v>
      </c>
      <c r="E309" s="45" t="s">
        <v>843</v>
      </c>
      <c r="F309" s="45" t="s">
        <v>800</v>
      </c>
      <c r="G309" s="45" t="s">
        <v>801</v>
      </c>
      <c r="H309" s="45" t="s">
        <v>802</v>
      </c>
    </row>
    <row r="310" ht="16.35" customHeight="1" spans="1:8">
      <c r="A310" s="35"/>
      <c r="B310" s="45" t="s">
        <v>854</v>
      </c>
      <c r="C310" s="45" t="s">
        <v>855</v>
      </c>
      <c r="D310" s="45" t="s">
        <v>913</v>
      </c>
      <c r="E310" s="45"/>
      <c r="F310" s="45" t="s">
        <v>914</v>
      </c>
      <c r="G310" s="45"/>
      <c r="H310" s="45" t="s">
        <v>802</v>
      </c>
    </row>
    <row r="311" ht="16.35" customHeight="1" spans="1:8">
      <c r="A311" s="35"/>
      <c r="B311" s="45"/>
      <c r="C311" s="45" t="s">
        <v>857</v>
      </c>
      <c r="D311" s="45" t="s">
        <v>915</v>
      </c>
      <c r="E311" s="45" t="s">
        <v>843</v>
      </c>
      <c r="F311" s="45" t="s">
        <v>916</v>
      </c>
      <c r="G311" s="45" t="s">
        <v>917</v>
      </c>
      <c r="H311" s="45" t="s">
        <v>802</v>
      </c>
    </row>
    <row r="312" ht="36.7" customHeight="1" spans="1:8">
      <c r="A312" s="34" t="s">
        <v>772</v>
      </c>
      <c r="B312" s="23" t="s">
        <v>918</v>
      </c>
      <c r="C312" s="23"/>
      <c r="D312" s="23"/>
      <c r="E312" s="23"/>
      <c r="F312" s="23"/>
      <c r="G312" s="23"/>
      <c r="H312" s="23"/>
    </row>
    <row r="313" ht="36.7" customHeight="1" spans="1:8">
      <c r="A313" s="40" t="s">
        <v>774</v>
      </c>
      <c r="B313" s="41">
        <v>58.62</v>
      </c>
      <c r="C313" s="41"/>
      <c r="D313" s="41"/>
      <c r="E313" s="41"/>
      <c r="F313" s="41"/>
      <c r="G313" s="41"/>
      <c r="H313" s="41"/>
    </row>
    <row r="314" ht="36.7" customHeight="1" spans="1:8">
      <c r="A314" s="42" t="s">
        <v>775</v>
      </c>
      <c r="B314" s="23" t="s">
        <v>776</v>
      </c>
      <c r="C314" s="23"/>
      <c r="D314" s="27">
        <v>58.62</v>
      </c>
      <c r="E314" s="27"/>
      <c r="F314" s="27"/>
      <c r="G314" s="27"/>
      <c r="H314" s="27"/>
    </row>
    <row r="315" ht="36.7" customHeight="1" spans="1:8">
      <c r="A315" s="42"/>
      <c r="B315" s="23" t="s">
        <v>777</v>
      </c>
      <c r="C315" s="23"/>
      <c r="D315" s="27">
        <v>47.88</v>
      </c>
      <c r="E315" s="25" t="s">
        <v>778</v>
      </c>
      <c r="F315" s="25"/>
      <c r="G315" s="43">
        <v>3</v>
      </c>
      <c r="H315" s="43"/>
    </row>
    <row r="316" ht="36.7" customHeight="1" spans="1:8">
      <c r="A316" s="42"/>
      <c r="B316" s="23" t="s">
        <v>779</v>
      </c>
      <c r="C316" s="23"/>
      <c r="D316" s="27">
        <v>7.74</v>
      </c>
      <c r="E316" s="25" t="s">
        <v>780</v>
      </c>
      <c r="F316" s="25"/>
      <c r="G316" s="43"/>
      <c r="H316" s="43"/>
    </row>
    <row r="317" ht="36.7" customHeight="1" spans="1:8">
      <c r="A317" s="35" t="s">
        <v>781</v>
      </c>
      <c r="B317" s="35" t="s">
        <v>782</v>
      </c>
      <c r="C317" s="35"/>
      <c r="D317" s="35"/>
      <c r="E317" s="35"/>
      <c r="F317" s="35" t="s">
        <v>783</v>
      </c>
      <c r="G317" s="35"/>
      <c r="H317" s="35"/>
    </row>
    <row r="318" ht="36.7" customHeight="1" spans="1:8">
      <c r="A318" s="35"/>
      <c r="B318" s="23" t="s">
        <v>784</v>
      </c>
      <c r="C318" s="23"/>
      <c r="D318" s="23"/>
      <c r="E318" s="23"/>
      <c r="F318" s="27">
        <v>7.74</v>
      </c>
      <c r="G318" s="27"/>
      <c r="H318" s="27"/>
    </row>
    <row r="319" ht="36.7" customHeight="1" spans="1:8">
      <c r="A319" s="35"/>
      <c r="B319" s="23" t="s">
        <v>785</v>
      </c>
      <c r="C319" s="23"/>
      <c r="D319" s="23"/>
      <c r="E319" s="23"/>
      <c r="F319" s="27">
        <v>47.88</v>
      </c>
      <c r="G319" s="27"/>
      <c r="H319" s="27"/>
    </row>
    <row r="320" ht="36.7" customHeight="1" spans="1:8">
      <c r="A320" s="35"/>
      <c r="B320" s="23" t="s">
        <v>382</v>
      </c>
      <c r="C320" s="23"/>
      <c r="D320" s="23"/>
      <c r="E320" s="23"/>
      <c r="F320" s="27">
        <v>1</v>
      </c>
      <c r="G320" s="27"/>
      <c r="H320" s="27"/>
    </row>
    <row r="321" ht="36.7" customHeight="1" spans="1:8">
      <c r="A321" s="35"/>
      <c r="B321" s="23" t="s">
        <v>431</v>
      </c>
      <c r="C321" s="23"/>
      <c r="D321" s="23"/>
      <c r="E321" s="23"/>
      <c r="F321" s="27">
        <v>2</v>
      </c>
      <c r="G321" s="27"/>
      <c r="H321" s="27"/>
    </row>
    <row r="322" ht="70.7" customHeight="1" spans="1:8">
      <c r="A322" s="35" t="s">
        <v>786</v>
      </c>
      <c r="B322" s="23" t="s">
        <v>919</v>
      </c>
      <c r="C322" s="23"/>
      <c r="D322" s="23"/>
      <c r="E322" s="23"/>
      <c r="F322" s="23"/>
      <c r="G322" s="23"/>
      <c r="H322" s="23"/>
    </row>
    <row r="323" ht="44.25" customHeight="1" spans="1:8">
      <c r="A323" s="35" t="s">
        <v>788</v>
      </c>
      <c r="B323" s="34" t="s">
        <v>789</v>
      </c>
      <c r="C323" s="34" t="s">
        <v>790</v>
      </c>
      <c r="D323" s="34" t="s">
        <v>791</v>
      </c>
      <c r="E323" s="35" t="s">
        <v>792</v>
      </c>
      <c r="F323" s="34" t="s">
        <v>793</v>
      </c>
      <c r="G323" s="35" t="s">
        <v>794</v>
      </c>
      <c r="H323" s="44" t="s">
        <v>795</v>
      </c>
    </row>
    <row r="324" ht="16.35" customHeight="1" spans="1:8">
      <c r="A324" s="35"/>
      <c r="B324" s="45" t="s">
        <v>796</v>
      </c>
      <c r="C324" s="45" t="s">
        <v>797</v>
      </c>
      <c r="D324" s="45" t="s">
        <v>798</v>
      </c>
      <c r="E324" s="45" t="s">
        <v>799</v>
      </c>
      <c r="F324" s="45" t="s">
        <v>800</v>
      </c>
      <c r="G324" s="45" t="s">
        <v>801</v>
      </c>
      <c r="H324" s="45" t="s">
        <v>802</v>
      </c>
    </row>
    <row r="325" ht="16.35" customHeight="1" spans="1:8">
      <c r="A325" s="35"/>
      <c r="B325" s="45"/>
      <c r="C325" s="45" t="s">
        <v>803</v>
      </c>
      <c r="D325" s="45" t="s">
        <v>804</v>
      </c>
      <c r="E325" s="45" t="s">
        <v>799</v>
      </c>
      <c r="F325" s="45" t="s">
        <v>800</v>
      </c>
      <c r="G325" s="45" t="s">
        <v>801</v>
      </c>
      <c r="H325" s="45" t="s">
        <v>802</v>
      </c>
    </row>
    <row r="326" ht="16.35" customHeight="1" spans="1:8">
      <c r="A326" s="35"/>
      <c r="B326" s="45"/>
      <c r="C326" s="45"/>
      <c r="D326" s="45" t="s">
        <v>805</v>
      </c>
      <c r="E326" s="45" t="s">
        <v>799</v>
      </c>
      <c r="F326" s="45" t="s">
        <v>800</v>
      </c>
      <c r="G326" s="45" t="s">
        <v>801</v>
      </c>
      <c r="H326" s="45" t="s">
        <v>802</v>
      </c>
    </row>
    <row r="327" ht="16.35" customHeight="1" spans="1:8">
      <c r="A327" s="35"/>
      <c r="B327" s="45"/>
      <c r="C327" s="45"/>
      <c r="D327" s="45" t="s">
        <v>806</v>
      </c>
      <c r="E327" s="45" t="s">
        <v>799</v>
      </c>
      <c r="F327" s="45" t="s">
        <v>800</v>
      </c>
      <c r="G327" s="45" t="s">
        <v>801</v>
      </c>
      <c r="H327" s="45" t="s">
        <v>802</v>
      </c>
    </row>
    <row r="328" ht="16.35" customHeight="1" spans="1:8">
      <c r="A328" s="35"/>
      <c r="B328" s="45"/>
      <c r="C328" s="45" t="s">
        <v>807</v>
      </c>
      <c r="D328" s="45" t="s">
        <v>808</v>
      </c>
      <c r="E328" s="45"/>
      <c r="F328" s="45" t="s">
        <v>809</v>
      </c>
      <c r="G328" s="45"/>
      <c r="H328" s="45" t="s">
        <v>802</v>
      </c>
    </row>
    <row r="329" ht="16.35" customHeight="1" spans="1:8">
      <c r="A329" s="35"/>
      <c r="B329" s="45"/>
      <c r="C329" s="45"/>
      <c r="D329" s="45" t="s">
        <v>810</v>
      </c>
      <c r="E329" s="45"/>
      <c r="F329" s="45" t="s">
        <v>809</v>
      </c>
      <c r="G329" s="45"/>
      <c r="H329" s="45" t="s">
        <v>802</v>
      </c>
    </row>
    <row r="330" ht="16.35" customHeight="1" spans="1:8">
      <c r="A330" s="35"/>
      <c r="B330" s="45" t="s">
        <v>811</v>
      </c>
      <c r="C330" s="45" t="s">
        <v>812</v>
      </c>
      <c r="D330" s="45" t="s">
        <v>813</v>
      </c>
      <c r="E330" s="45" t="s">
        <v>814</v>
      </c>
      <c r="F330" s="45" t="s">
        <v>815</v>
      </c>
      <c r="G330" s="45" t="s">
        <v>801</v>
      </c>
      <c r="H330" s="45" t="s">
        <v>802</v>
      </c>
    </row>
    <row r="331" ht="16.35" customHeight="1" spans="1:8">
      <c r="A331" s="35"/>
      <c r="B331" s="45"/>
      <c r="C331" s="45"/>
      <c r="D331" s="45" t="s">
        <v>816</v>
      </c>
      <c r="E331" s="45" t="s">
        <v>814</v>
      </c>
      <c r="F331" s="45" t="s">
        <v>817</v>
      </c>
      <c r="G331" s="45" t="s">
        <v>801</v>
      </c>
      <c r="H331" s="45" t="s">
        <v>802</v>
      </c>
    </row>
    <row r="332" ht="16.35" customHeight="1" spans="1:8">
      <c r="A332" s="35"/>
      <c r="B332" s="45"/>
      <c r="C332" s="45"/>
      <c r="D332" s="45" t="s">
        <v>818</v>
      </c>
      <c r="E332" s="45" t="s">
        <v>799</v>
      </c>
      <c r="F332" s="45" t="s">
        <v>800</v>
      </c>
      <c r="G332" s="45" t="s">
        <v>801</v>
      </c>
      <c r="H332" s="45" t="s">
        <v>802</v>
      </c>
    </row>
    <row r="333" ht="16.35" customHeight="1" spans="1:8">
      <c r="A333" s="35"/>
      <c r="B333" s="45" t="s">
        <v>819</v>
      </c>
      <c r="C333" s="45" t="s">
        <v>820</v>
      </c>
      <c r="D333" s="45" t="s">
        <v>821</v>
      </c>
      <c r="E333" s="45" t="s">
        <v>799</v>
      </c>
      <c r="F333" s="45" t="s">
        <v>800</v>
      </c>
      <c r="G333" s="45" t="s">
        <v>801</v>
      </c>
      <c r="H333" s="45" t="s">
        <v>802</v>
      </c>
    </row>
    <row r="334" ht="16.35" customHeight="1" spans="1:8">
      <c r="A334" s="35"/>
      <c r="B334" s="45"/>
      <c r="C334" s="45" t="s">
        <v>822</v>
      </c>
      <c r="D334" s="45" t="s">
        <v>823</v>
      </c>
      <c r="E334" s="45"/>
      <c r="F334" s="45" t="s">
        <v>824</v>
      </c>
      <c r="G334" s="45"/>
      <c r="H334" s="45" t="s">
        <v>802</v>
      </c>
    </row>
    <row r="335" ht="16.35" customHeight="1" spans="1:8">
      <c r="A335" s="35"/>
      <c r="B335" s="45"/>
      <c r="C335" s="45" t="s">
        <v>825</v>
      </c>
      <c r="D335" s="45" t="s">
        <v>826</v>
      </c>
      <c r="E335" s="45"/>
      <c r="F335" s="45" t="s">
        <v>809</v>
      </c>
      <c r="G335" s="45"/>
      <c r="H335" s="45" t="s">
        <v>802</v>
      </c>
    </row>
    <row r="336" ht="16.35" customHeight="1" spans="1:8">
      <c r="A336" s="35"/>
      <c r="B336" s="45"/>
      <c r="C336" s="45"/>
      <c r="D336" s="45" t="s">
        <v>827</v>
      </c>
      <c r="E336" s="45"/>
      <c r="F336" s="45" t="s">
        <v>809</v>
      </c>
      <c r="G336" s="45"/>
      <c r="H336" s="45" t="s">
        <v>802</v>
      </c>
    </row>
    <row r="337" ht="16.35" customHeight="1" spans="1:8">
      <c r="A337" s="35"/>
      <c r="B337" s="45"/>
      <c r="C337" s="45" t="s">
        <v>828</v>
      </c>
      <c r="D337" s="45" t="s">
        <v>829</v>
      </c>
      <c r="E337" s="45"/>
      <c r="F337" s="45" t="s">
        <v>830</v>
      </c>
      <c r="G337" s="45"/>
      <c r="H337" s="45" t="s">
        <v>802</v>
      </c>
    </row>
    <row r="338" ht="16.35" customHeight="1" spans="1:8">
      <c r="A338" s="35"/>
      <c r="B338" s="45"/>
      <c r="C338" s="45" t="s">
        <v>831</v>
      </c>
      <c r="D338" s="45" t="s">
        <v>832</v>
      </c>
      <c r="E338" s="45" t="s">
        <v>799</v>
      </c>
      <c r="F338" s="45" t="s">
        <v>800</v>
      </c>
      <c r="G338" s="45" t="s">
        <v>801</v>
      </c>
      <c r="H338" s="45" t="s">
        <v>802</v>
      </c>
    </row>
    <row r="339" ht="25" customHeight="1" spans="1:8">
      <c r="A339" s="35"/>
      <c r="B339" s="45"/>
      <c r="C339" s="45" t="s">
        <v>833</v>
      </c>
      <c r="D339" s="45" t="s">
        <v>834</v>
      </c>
      <c r="E339" s="45" t="s">
        <v>799</v>
      </c>
      <c r="F339" s="45" t="s">
        <v>815</v>
      </c>
      <c r="G339" s="45" t="s">
        <v>835</v>
      </c>
      <c r="H339" s="45" t="s">
        <v>802</v>
      </c>
    </row>
    <row r="340" ht="16.35" customHeight="1" spans="1:8">
      <c r="A340" s="35"/>
      <c r="B340" s="45" t="s">
        <v>836</v>
      </c>
      <c r="C340" s="45" t="s">
        <v>837</v>
      </c>
      <c r="D340" s="45" t="s">
        <v>838</v>
      </c>
      <c r="E340" s="45" t="s">
        <v>814</v>
      </c>
      <c r="F340" s="45" t="s">
        <v>815</v>
      </c>
      <c r="G340" s="45" t="s">
        <v>801</v>
      </c>
      <c r="H340" s="45" t="s">
        <v>802</v>
      </c>
    </row>
    <row r="341" ht="16.35" customHeight="1" spans="1:8">
      <c r="A341" s="35"/>
      <c r="B341" s="45"/>
      <c r="C341" s="45"/>
      <c r="D341" s="45" t="s">
        <v>839</v>
      </c>
      <c r="E341" s="45" t="s">
        <v>814</v>
      </c>
      <c r="F341" s="45" t="s">
        <v>800</v>
      </c>
      <c r="G341" s="45" t="s">
        <v>801</v>
      </c>
      <c r="H341" s="45" t="s">
        <v>802</v>
      </c>
    </row>
    <row r="342" ht="16.35" customHeight="1" spans="1:8">
      <c r="A342" s="35"/>
      <c r="B342" s="45" t="s">
        <v>840</v>
      </c>
      <c r="C342" s="45" t="s">
        <v>841</v>
      </c>
      <c r="D342" s="45" t="s">
        <v>920</v>
      </c>
      <c r="E342" s="45"/>
      <c r="F342" s="45" t="s">
        <v>921</v>
      </c>
      <c r="G342" s="45"/>
      <c r="H342" s="45" t="s">
        <v>802</v>
      </c>
    </row>
    <row r="343" ht="25" customHeight="1" spans="1:8">
      <c r="A343" s="35"/>
      <c r="B343" s="45"/>
      <c r="C343" s="45" t="s">
        <v>846</v>
      </c>
      <c r="D343" s="45" t="s">
        <v>922</v>
      </c>
      <c r="E343" s="45" t="s">
        <v>799</v>
      </c>
      <c r="F343" s="45" t="s">
        <v>817</v>
      </c>
      <c r="G343" s="45" t="s">
        <v>923</v>
      </c>
      <c r="H343" s="45" t="s">
        <v>802</v>
      </c>
    </row>
    <row r="344" ht="25" customHeight="1" spans="1:8">
      <c r="A344" s="35"/>
      <c r="B344" s="45" t="s">
        <v>854</v>
      </c>
      <c r="C344" s="45" t="s">
        <v>857</v>
      </c>
      <c r="D344" s="45" t="s">
        <v>924</v>
      </c>
      <c r="E344" s="45"/>
      <c r="F344" s="45" t="s">
        <v>925</v>
      </c>
      <c r="G344" s="45"/>
      <c r="H344" s="45" t="s">
        <v>802</v>
      </c>
    </row>
    <row r="345" ht="36.7" customHeight="1" spans="1:8">
      <c r="A345" s="34" t="s">
        <v>772</v>
      </c>
      <c r="B345" s="23" t="s">
        <v>926</v>
      </c>
      <c r="C345" s="23"/>
      <c r="D345" s="23"/>
      <c r="E345" s="23"/>
      <c r="F345" s="23"/>
      <c r="G345" s="23"/>
      <c r="H345" s="23"/>
    </row>
    <row r="346" ht="36.7" customHeight="1" spans="1:8">
      <c r="A346" s="40" t="s">
        <v>774</v>
      </c>
      <c r="B346" s="41">
        <v>132.75</v>
      </c>
      <c r="C346" s="41"/>
      <c r="D346" s="41"/>
      <c r="E346" s="41"/>
      <c r="F346" s="41"/>
      <c r="G346" s="41"/>
      <c r="H346" s="41"/>
    </row>
    <row r="347" ht="36.7" customHeight="1" spans="1:8">
      <c r="A347" s="42" t="s">
        <v>775</v>
      </c>
      <c r="B347" s="23" t="s">
        <v>776</v>
      </c>
      <c r="C347" s="23"/>
      <c r="D347" s="27">
        <v>132.75</v>
      </c>
      <c r="E347" s="27"/>
      <c r="F347" s="27"/>
      <c r="G347" s="27"/>
      <c r="H347" s="27"/>
    </row>
    <row r="348" ht="36.7" customHeight="1" spans="1:8">
      <c r="A348" s="42"/>
      <c r="B348" s="23" t="s">
        <v>777</v>
      </c>
      <c r="C348" s="23"/>
      <c r="D348" s="27">
        <v>111.92</v>
      </c>
      <c r="E348" s="25" t="s">
        <v>778</v>
      </c>
      <c r="F348" s="25"/>
      <c r="G348" s="43">
        <v>4.65</v>
      </c>
      <c r="H348" s="43"/>
    </row>
    <row r="349" ht="36.7" customHeight="1" spans="1:8">
      <c r="A349" s="42"/>
      <c r="B349" s="23" t="s">
        <v>779</v>
      </c>
      <c r="C349" s="23"/>
      <c r="D349" s="27">
        <v>16.18</v>
      </c>
      <c r="E349" s="25" t="s">
        <v>780</v>
      </c>
      <c r="F349" s="25"/>
      <c r="G349" s="43"/>
      <c r="H349" s="43"/>
    </row>
    <row r="350" ht="36.7" customHeight="1" spans="1:8">
      <c r="A350" s="35" t="s">
        <v>781</v>
      </c>
      <c r="B350" s="35" t="s">
        <v>782</v>
      </c>
      <c r="C350" s="35"/>
      <c r="D350" s="35"/>
      <c r="E350" s="35"/>
      <c r="F350" s="35" t="s">
        <v>783</v>
      </c>
      <c r="G350" s="35"/>
      <c r="H350" s="35"/>
    </row>
    <row r="351" ht="36.7" customHeight="1" spans="1:8">
      <c r="A351" s="35"/>
      <c r="B351" s="23" t="s">
        <v>784</v>
      </c>
      <c r="C351" s="23"/>
      <c r="D351" s="23"/>
      <c r="E351" s="23"/>
      <c r="F351" s="27">
        <v>16.18</v>
      </c>
      <c r="G351" s="27"/>
      <c r="H351" s="27"/>
    </row>
    <row r="352" ht="36.7" customHeight="1" spans="1:8">
      <c r="A352" s="35"/>
      <c r="B352" s="23" t="s">
        <v>785</v>
      </c>
      <c r="C352" s="23"/>
      <c r="D352" s="23"/>
      <c r="E352" s="23"/>
      <c r="F352" s="27">
        <v>111.92</v>
      </c>
      <c r="G352" s="27"/>
      <c r="H352" s="27"/>
    </row>
    <row r="353" ht="36.7" customHeight="1" spans="1:8">
      <c r="A353" s="35"/>
      <c r="B353" s="23" t="s">
        <v>382</v>
      </c>
      <c r="C353" s="23"/>
      <c r="D353" s="23"/>
      <c r="E353" s="23"/>
      <c r="F353" s="27">
        <v>1</v>
      </c>
      <c r="G353" s="27"/>
      <c r="H353" s="27"/>
    </row>
    <row r="354" ht="36.7" customHeight="1" spans="1:8">
      <c r="A354" s="35"/>
      <c r="B354" s="23" t="s">
        <v>483</v>
      </c>
      <c r="C354" s="23"/>
      <c r="D354" s="23"/>
      <c r="E354" s="23"/>
      <c r="F354" s="27">
        <v>3.65</v>
      </c>
      <c r="G354" s="27"/>
      <c r="H354" s="27"/>
    </row>
    <row r="355" ht="44.25" customHeight="1" spans="1:8">
      <c r="A355" s="35" t="s">
        <v>786</v>
      </c>
      <c r="B355" s="23" t="s">
        <v>927</v>
      </c>
      <c r="C355" s="23"/>
      <c r="D355" s="23"/>
      <c r="E355" s="23"/>
      <c r="F355" s="23"/>
      <c r="G355" s="23"/>
      <c r="H355" s="23"/>
    </row>
    <row r="356" ht="44.25" customHeight="1" spans="1:8">
      <c r="A356" s="35" t="s">
        <v>788</v>
      </c>
      <c r="B356" s="34" t="s">
        <v>789</v>
      </c>
      <c r="C356" s="34" t="s">
        <v>790</v>
      </c>
      <c r="D356" s="34" t="s">
        <v>791</v>
      </c>
      <c r="E356" s="35" t="s">
        <v>792</v>
      </c>
      <c r="F356" s="34" t="s">
        <v>793</v>
      </c>
      <c r="G356" s="35" t="s">
        <v>794</v>
      </c>
      <c r="H356" s="44" t="s">
        <v>795</v>
      </c>
    </row>
    <row r="357" ht="16.35" customHeight="1" spans="1:8">
      <c r="A357" s="35"/>
      <c r="B357" s="45" t="s">
        <v>796</v>
      </c>
      <c r="C357" s="45" t="s">
        <v>797</v>
      </c>
      <c r="D357" s="45" t="s">
        <v>798</v>
      </c>
      <c r="E357" s="45" t="s">
        <v>799</v>
      </c>
      <c r="F357" s="45" t="s">
        <v>800</v>
      </c>
      <c r="G357" s="45" t="s">
        <v>801</v>
      </c>
      <c r="H357" s="45" t="s">
        <v>802</v>
      </c>
    </row>
    <row r="358" ht="16.35" customHeight="1" spans="1:8">
      <c r="A358" s="35"/>
      <c r="B358" s="45"/>
      <c r="C358" s="45" t="s">
        <v>803</v>
      </c>
      <c r="D358" s="45" t="s">
        <v>804</v>
      </c>
      <c r="E358" s="45" t="s">
        <v>799</v>
      </c>
      <c r="F358" s="45" t="s">
        <v>800</v>
      </c>
      <c r="G358" s="45" t="s">
        <v>801</v>
      </c>
      <c r="H358" s="45" t="s">
        <v>802</v>
      </c>
    </row>
    <row r="359" ht="16.35" customHeight="1" spans="1:8">
      <c r="A359" s="35"/>
      <c r="B359" s="45"/>
      <c r="C359" s="45"/>
      <c r="D359" s="45" t="s">
        <v>805</v>
      </c>
      <c r="E359" s="45" t="s">
        <v>799</v>
      </c>
      <c r="F359" s="45" t="s">
        <v>800</v>
      </c>
      <c r="G359" s="45" t="s">
        <v>801</v>
      </c>
      <c r="H359" s="45" t="s">
        <v>802</v>
      </c>
    </row>
    <row r="360" ht="16.35" customHeight="1" spans="1:8">
      <c r="A360" s="35"/>
      <c r="B360" s="45"/>
      <c r="C360" s="45"/>
      <c r="D360" s="45" t="s">
        <v>806</v>
      </c>
      <c r="E360" s="45" t="s">
        <v>799</v>
      </c>
      <c r="F360" s="45" t="s">
        <v>800</v>
      </c>
      <c r="G360" s="45" t="s">
        <v>801</v>
      </c>
      <c r="H360" s="45" t="s">
        <v>802</v>
      </c>
    </row>
    <row r="361" ht="16.35" customHeight="1" spans="1:8">
      <c r="A361" s="35"/>
      <c r="B361" s="45"/>
      <c r="C361" s="45" t="s">
        <v>807</v>
      </c>
      <c r="D361" s="45" t="s">
        <v>808</v>
      </c>
      <c r="E361" s="45"/>
      <c r="F361" s="45" t="s">
        <v>809</v>
      </c>
      <c r="G361" s="45"/>
      <c r="H361" s="45" t="s">
        <v>802</v>
      </c>
    </row>
    <row r="362" ht="16.35" customHeight="1" spans="1:8">
      <c r="A362" s="35"/>
      <c r="B362" s="45"/>
      <c r="C362" s="45"/>
      <c r="D362" s="45" t="s">
        <v>810</v>
      </c>
      <c r="E362" s="45"/>
      <c r="F362" s="45" t="s">
        <v>809</v>
      </c>
      <c r="G362" s="45"/>
      <c r="H362" s="45" t="s">
        <v>802</v>
      </c>
    </row>
    <row r="363" ht="16.35" customHeight="1" spans="1:8">
      <c r="A363" s="35"/>
      <c r="B363" s="45" t="s">
        <v>811</v>
      </c>
      <c r="C363" s="45" t="s">
        <v>812</v>
      </c>
      <c r="D363" s="45" t="s">
        <v>813</v>
      </c>
      <c r="E363" s="45" t="s">
        <v>814</v>
      </c>
      <c r="F363" s="45" t="s">
        <v>815</v>
      </c>
      <c r="G363" s="45" t="s">
        <v>801</v>
      </c>
      <c r="H363" s="45" t="s">
        <v>802</v>
      </c>
    </row>
    <row r="364" ht="16.35" customHeight="1" spans="1:8">
      <c r="A364" s="35"/>
      <c r="B364" s="45"/>
      <c r="C364" s="45"/>
      <c r="D364" s="45" t="s">
        <v>816</v>
      </c>
      <c r="E364" s="45" t="s">
        <v>814</v>
      </c>
      <c r="F364" s="45" t="s">
        <v>817</v>
      </c>
      <c r="G364" s="45" t="s">
        <v>801</v>
      </c>
      <c r="H364" s="45" t="s">
        <v>802</v>
      </c>
    </row>
    <row r="365" ht="16.35" customHeight="1" spans="1:8">
      <c r="A365" s="35"/>
      <c r="B365" s="45"/>
      <c r="C365" s="45"/>
      <c r="D365" s="45" t="s">
        <v>818</v>
      </c>
      <c r="E365" s="45" t="s">
        <v>799</v>
      </c>
      <c r="F365" s="45" t="s">
        <v>800</v>
      </c>
      <c r="G365" s="45" t="s">
        <v>801</v>
      </c>
      <c r="H365" s="45" t="s">
        <v>802</v>
      </c>
    </row>
    <row r="366" ht="16.35" customHeight="1" spans="1:8">
      <c r="A366" s="35"/>
      <c r="B366" s="45" t="s">
        <v>819</v>
      </c>
      <c r="C366" s="45" t="s">
        <v>820</v>
      </c>
      <c r="D366" s="45" t="s">
        <v>821</v>
      </c>
      <c r="E366" s="45" t="s">
        <v>799</v>
      </c>
      <c r="F366" s="45" t="s">
        <v>800</v>
      </c>
      <c r="G366" s="45" t="s">
        <v>801</v>
      </c>
      <c r="H366" s="45" t="s">
        <v>802</v>
      </c>
    </row>
    <row r="367" ht="16.35" customHeight="1" spans="1:8">
      <c r="A367" s="35"/>
      <c r="B367" s="45"/>
      <c r="C367" s="45" t="s">
        <v>822</v>
      </c>
      <c r="D367" s="45" t="s">
        <v>823</v>
      </c>
      <c r="E367" s="45"/>
      <c r="F367" s="45" t="s">
        <v>824</v>
      </c>
      <c r="G367" s="45"/>
      <c r="H367" s="45" t="s">
        <v>802</v>
      </c>
    </row>
    <row r="368" ht="16.35" customHeight="1" spans="1:8">
      <c r="A368" s="35"/>
      <c r="B368" s="45"/>
      <c r="C368" s="45" t="s">
        <v>825</v>
      </c>
      <c r="D368" s="45" t="s">
        <v>826</v>
      </c>
      <c r="E368" s="45"/>
      <c r="F368" s="45" t="s">
        <v>809</v>
      </c>
      <c r="G368" s="45"/>
      <c r="H368" s="45" t="s">
        <v>802</v>
      </c>
    </row>
    <row r="369" ht="16.35" customHeight="1" spans="1:8">
      <c r="A369" s="35"/>
      <c r="B369" s="45"/>
      <c r="C369" s="45"/>
      <c r="D369" s="45" t="s">
        <v>827</v>
      </c>
      <c r="E369" s="45"/>
      <c r="F369" s="45" t="s">
        <v>809</v>
      </c>
      <c r="G369" s="45"/>
      <c r="H369" s="45" t="s">
        <v>802</v>
      </c>
    </row>
    <row r="370" ht="16.35" customHeight="1" spans="1:8">
      <c r="A370" s="35"/>
      <c r="B370" s="45"/>
      <c r="C370" s="45" t="s">
        <v>828</v>
      </c>
      <c r="D370" s="45" t="s">
        <v>829</v>
      </c>
      <c r="E370" s="45"/>
      <c r="F370" s="45" t="s">
        <v>830</v>
      </c>
      <c r="G370" s="45"/>
      <c r="H370" s="45" t="s">
        <v>802</v>
      </c>
    </row>
    <row r="371" ht="16.35" customHeight="1" spans="1:8">
      <c r="A371" s="35"/>
      <c r="B371" s="45"/>
      <c r="C371" s="45" t="s">
        <v>831</v>
      </c>
      <c r="D371" s="45" t="s">
        <v>832</v>
      </c>
      <c r="E371" s="45" t="s">
        <v>799</v>
      </c>
      <c r="F371" s="45" t="s">
        <v>800</v>
      </c>
      <c r="G371" s="45" t="s">
        <v>801</v>
      </c>
      <c r="H371" s="45" t="s">
        <v>802</v>
      </c>
    </row>
    <row r="372" ht="25" customHeight="1" spans="1:8">
      <c r="A372" s="35"/>
      <c r="B372" s="45"/>
      <c r="C372" s="45" t="s">
        <v>833</v>
      </c>
      <c r="D372" s="45" t="s">
        <v>834</v>
      </c>
      <c r="E372" s="45" t="s">
        <v>799</v>
      </c>
      <c r="F372" s="45" t="s">
        <v>815</v>
      </c>
      <c r="G372" s="45" t="s">
        <v>835</v>
      </c>
      <c r="H372" s="45" t="s">
        <v>802</v>
      </c>
    </row>
    <row r="373" ht="16.35" customHeight="1" spans="1:8">
      <c r="A373" s="35"/>
      <c r="B373" s="45" t="s">
        <v>836</v>
      </c>
      <c r="C373" s="45" t="s">
        <v>837</v>
      </c>
      <c r="D373" s="45" t="s">
        <v>838</v>
      </c>
      <c r="E373" s="45" t="s">
        <v>814</v>
      </c>
      <c r="F373" s="45" t="s">
        <v>815</v>
      </c>
      <c r="G373" s="45" t="s">
        <v>801</v>
      </c>
      <c r="H373" s="45" t="s">
        <v>802</v>
      </c>
    </row>
    <row r="374" ht="16.35" customHeight="1" spans="1:8">
      <c r="A374" s="35"/>
      <c r="B374" s="45"/>
      <c r="C374" s="45"/>
      <c r="D374" s="45" t="s">
        <v>839</v>
      </c>
      <c r="E374" s="45" t="s">
        <v>814</v>
      </c>
      <c r="F374" s="45" t="s">
        <v>800</v>
      </c>
      <c r="G374" s="45" t="s">
        <v>801</v>
      </c>
      <c r="H374" s="45" t="s">
        <v>802</v>
      </c>
    </row>
    <row r="375" ht="25" customHeight="1" spans="1:8">
      <c r="A375" s="35"/>
      <c r="B375" s="45" t="s">
        <v>840</v>
      </c>
      <c r="C375" s="45" t="s">
        <v>846</v>
      </c>
      <c r="D375" s="45" t="s">
        <v>928</v>
      </c>
      <c r="E375" s="45" t="s">
        <v>843</v>
      </c>
      <c r="F375" s="45" t="s">
        <v>902</v>
      </c>
      <c r="G375" s="45" t="s">
        <v>929</v>
      </c>
      <c r="H375" s="45" t="s">
        <v>802</v>
      </c>
    </row>
    <row r="376" ht="16.35" customHeight="1" spans="1:8">
      <c r="A376" s="35"/>
      <c r="B376" s="45"/>
      <c r="C376" s="45" t="s">
        <v>849</v>
      </c>
      <c r="D376" s="45" t="s">
        <v>884</v>
      </c>
      <c r="E376" s="45" t="s">
        <v>799</v>
      </c>
      <c r="F376" s="45" t="s">
        <v>800</v>
      </c>
      <c r="G376" s="45" t="s">
        <v>801</v>
      </c>
      <c r="H376" s="45" t="s">
        <v>802</v>
      </c>
    </row>
    <row r="377" ht="25" customHeight="1" spans="1:8">
      <c r="A377" s="35"/>
      <c r="B377" s="45"/>
      <c r="C377" s="45" t="s">
        <v>852</v>
      </c>
      <c r="D377" s="45" t="s">
        <v>930</v>
      </c>
      <c r="E377" s="45" t="s">
        <v>843</v>
      </c>
      <c r="F377" s="45" t="s">
        <v>800</v>
      </c>
      <c r="G377" s="45" t="s">
        <v>801</v>
      </c>
      <c r="H377" s="45" t="s">
        <v>802</v>
      </c>
    </row>
    <row r="378" ht="16.35" customHeight="1" spans="1:8">
      <c r="A378" s="35"/>
      <c r="B378" s="45" t="s">
        <v>854</v>
      </c>
      <c r="C378" s="45" t="s">
        <v>855</v>
      </c>
      <c r="D378" s="45" t="s">
        <v>856</v>
      </c>
      <c r="E378" s="45" t="s">
        <v>843</v>
      </c>
      <c r="F378" s="45" t="s">
        <v>800</v>
      </c>
      <c r="G378" s="45" t="s">
        <v>801</v>
      </c>
      <c r="H378" s="45" t="s">
        <v>802</v>
      </c>
    </row>
    <row r="379" ht="16.35" customHeight="1" spans="1:8">
      <c r="A379" s="35"/>
      <c r="B379" s="45"/>
      <c r="C379" s="45"/>
      <c r="D379" s="45" t="s">
        <v>810</v>
      </c>
      <c r="E379" s="45"/>
      <c r="F379" s="45" t="s">
        <v>845</v>
      </c>
      <c r="G379" s="45"/>
      <c r="H379" s="45" t="s">
        <v>802</v>
      </c>
    </row>
    <row r="380" ht="36.7" customHeight="1" spans="1:8">
      <c r="A380" s="34" t="s">
        <v>772</v>
      </c>
      <c r="B380" s="23" t="s">
        <v>931</v>
      </c>
      <c r="C380" s="23"/>
      <c r="D380" s="23"/>
      <c r="E380" s="23"/>
      <c r="F380" s="23"/>
      <c r="G380" s="23"/>
      <c r="H380" s="23"/>
    </row>
    <row r="381" ht="36.7" customHeight="1" spans="1:8">
      <c r="A381" s="40" t="s">
        <v>774</v>
      </c>
      <c r="B381" s="41">
        <v>2089.67</v>
      </c>
      <c r="C381" s="41"/>
      <c r="D381" s="41"/>
      <c r="E381" s="41"/>
      <c r="F381" s="41"/>
      <c r="G381" s="41"/>
      <c r="H381" s="41"/>
    </row>
    <row r="382" ht="36.7" customHeight="1" spans="1:8">
      <c r="A382" s="42" t="s">
        <v>775</v>
      </c>
      <c r="B382" s="23" t="s">
        <v>776</v>
      </c>
      <c r="C382" s="23"/>
      <c r="D382" s="27">
        <v>2089.67</v>
      </c>
      <c r="E382" s="27"/>
      <c r="F382" s="27"/>
      <c r="G382" s="27"/>
      <c r="H382" s="27"/>
    </row>
    <row r="383" ht="36.7" customHeight="1" spans="1:8">
      <c r="A383" s="42"/>
      <c r="B383" s="23" t="s">
        <v>777</v>
      </c>
      <c r="C383" s="23"/>
      <c r="D383" s="27">
        <v>443.28</v>
      </c>
      <c r="E383" s="25" t="s">
        <v>778</v>
      </c>
      <c r="F383" s="25"/>
      <c r="G383" s="43">
        <v>1406.61</v>
      </c>
      <c r="H383" s="43"/>
    </row>
    <row r="384" ht="36.7" customHeight="1" spans="1:8">
      <c r="A384" s="42"/>
      <c r="B384" s="23" t="s">
        <v>779</v>
      </c>
      <c r="C384" s="23"/>
      <c r="D384" s="27">
        <v>23.98</v>
      </c>
      <c r="E384" s="25" t="s">
        <v>780</v>
      </c>
      <c r="F384" s="25"/>
      <c r="G384" s="43">
        <v>215.8</v>
      </c>
      <c r="H384" s="43"/>
    </row>
    <row r="385" ht="36.7" customHeight="1" spans="1:8">
      <c r="A385" s="35" t="s">
        <v>781</v>
      </c>
      <c r="B385" s="35" t="s">
        <v>782</v>
      </c>
      <c r="C385" s="35"/>
      <c r="D385" s="35"/>
      <c r="E385" s="35"/>
      <c r="F385" s="35" t="s">
        <v>783</v>
      </c>
      <c r="G385" s="35"/>
      <c r="H385" s="35"/>
    </row>
    <row r="386" ht="36.7" customHeight="1" spans="1:8">
      <c r="A386" s="35"/>
      <c r="B386" s="23" t="s">
        <v>595</v>
      </c>
      <c r="C386" s="23"/>
      <c r="D386" s="23"/>
      <c r="E386" s="23"/>
      <c r="F386" s="27">
        <v>5</v>
      </c>
      <c r="G386" s="27"/>
      <c r="H386" s="27"/>
    </row>
    <row r="387" ht="36.7" customHeight="1" spans="1:8">
      <c r="A387" s="35"/>
      <c r="B387" s="23" t="s">
        <v>597</v>
      </c>
      <c r="C387" s="23"/>
      <c r="D387" s="23"/>
      <c r="E387" s="23"/>
      <c r="F387" s="27">
        <v>5</v>
      </c>
      <c r="G387" s="27"/>
      <c r="H387" s="27"/>
    </row>
    <row r="388" ht="36.7" customHeight="1" spans="1:8">
      <c r="A388" s="35"/>
      <c r="B388" s="23" t="s">
        <v>784</v>
      </c>
      <c r="C388" s="23"/>
      <c r="D388" s="23"/>
      <c r="E388" s="23"/>
      <c r="F388" s="27">
        <v>23.98</v>
      </c>
      <c r="G388" s="27"/>
      <c r="H388" s="27"/>
    </row>
    <row r="389" ht="36.7" customHeight="1" spans="1:8">
      <c r="A389" s="35"/>
      <c r="B389" s="23" t="s">
        <v>785</v>
      </c>
      <c r="C389" s="23"/>
      <c r="D389" s="23"/>
      <c r="E389" s="23"/>
      <c r="F389" s="27">
        <v>443.28</v>
      </c>
      <c r="G389" s="27"/>
      <c r="H389" s="27"/>
    </row>
    <row r="390" ht="36.7" customHeight="1" spans="1:8">
      <c r="A390" s="35"/>
      <c r="B390" s="23" t="s">
        <v>632</v>
      </c>
      <c r="C390" s="23"/>
      <c r="D390" s="23"/>
      <c r="E390" s="23"/>
      <c r="F390" s="27">
        <v>5</v>
      </c>
      <c r="G390" s="27"/>
      <c r="H390" s="27"/>
    </row>
    <row r="391" ht="36.7" customHeight="1" spans="1:8">
      <c r="A391" s="35"/>
      <c r="B391" s="23" t="s">
        <v>382</v>
      </c>
      <c r="C391" s="23"/>
      <c r="D391" s="23"/>
      <c r="E391" s="23"/>
      <c r="F391" s="27">
        <v>1</v>
      </c>
      <c r="G391" s="27"/>
      <c r="H391" s="27"/>
    </row>
    <row r="392" ht="36.7" customHeight="1" spans="1:8">
      <c r="A392" s="35"/>
      <c r="B392" s="23" t="s">
        <v>583</v>
      </c>
      <c r="C392" s="23"/>
      <c r="D392" s="23"/>
      <c r="E392" s="23"/>
      <c r="F392" s="27">
        <v>54</v>
      </c>
      <c r="G392" s="27"/>
      <c r="H392" s="27"/>
    </row>
    <row r="393" ht="36.7" customHeight="1" spans="1:8">
      <c r="A393" s="35"/>
      <c r="B393" s="23" t="s">
        <v>587</v>
      </c>
      <c r="C393" s="23"/>
      <c r="D393" s="23"/>
      <c r="E393" s="23"/>
      <c r="F393" s="27">
        <v>16.63</v>
      </c>
      <c r="G393" s="27"/>
      <c r="H393" s="27"/>
    </row>
    <row r="394" ht="36.7" customHeight="1" spans="1:8">
      <c r="A394" s="35"/>
      <c r="B394" s="23" t="s">
        <v>579</v>
      </c>
      <c r="C394" s="23"/>
      <c r="D394" s="23"/>
      <c r="E394" s="23"/>
      <c r="F394" s="27">
        <v>70</v>
      </c>
      <c r="G394" s="27"/>
      <c r="H394" s="27"/>
    </row>
    <row r="395" ht="36.7" customHeight="1" spans="1:8">
      <c r="A395" s="35"/>
      <c r="B395" s="23" t="s">
        <v>616</v>
      </c>
      <c r="C395" s="23"/>
      <c r="D395" s="23"/>
      <c r="E395" s="23"/>
      <c r="F395" s="27">
        <v>130</v>
      </c>
      <c r="G395" s="27"/>
      <c r="H395" s="27"/>
    </row>
    <row r="396" ht="36.7" customHeight="1" spans="1:8">
      <c r="A396" s="35"/>
      <c r="B396" s="23" t="s">
        <v>624</v>
      </c>
      <c r="C396" s="23"/>
      <c r="D396" s="23"/>
      <c r="E396" s="23"/>
      <c r="F396" s="27">
        <v>80</v>
      </c>
      <c r="G396" s="27"/>
      <c r="H396" s="27"/>
    </row>
    <row r="397" ht="36.7" customHeight="1" spans="1:8">
      <c r="A397" s="35"/>
      <c r="B397" s="23" t="s">
        <v>581</v>
      </c>
      <c r="C397" s="23"/>
      <c r="D397" s="23"/>
      <c r="E397" s="23"/>
      <c r="F397" s="27">
        <v>10</v>
      </c>
      <c r="G397" s="27"/>
      <c r="H397" s="27"/>
    </row>
    <row r="398" ht="36.7" customHeight="1" spans="1:8">
      <c r="A398" s="35"/>
      <c r="B398" s="23" t="s">
        <v>614</v>
      </c>
      <c r="C398" s="23"/>
      <c r="D398" s="23"/>
      <c r="E398" s="23"/>
      <c r="F398" s="27">
        <v>22.2</v>
      </c>
      <c r="G398" s="27"/>
      <c r="H398" s="27"/>
    </row>
    <row r="399" ht="36.7" customHeight="1" spans="1:8">
      <c r="A399" s="35"/>
      <c r="B399" s="23" t="s">
        <v>638</v>
      </c>
      <c r="C399" s="23"/>
      <c r="D399" s="23"/>
      <c r="E399" s="23"/>
      <c r="F399" s="27">
        <v>28.1</v>
      </c>
      <c r="G399" s="27"/>
      <c r="H399" s="27"/>
    </row>
    <row r="400" ht="36.7" customHeight="1" spans="1:8">
      <c r="A400" s="35"/>
      <c r="B400" s="23" t="s">
        <v>577</v>
      </c>
      <c r="C400" s="23"/>
      <c r="D400" s="23"/>
      <c r="E400" s="23"/>
      <c r="F400" s="27">
        <v>160.36</v>
      </c>
      <c r="G400" s="27"/>
      <c r="H400" s="27"/>
    </row>
    <row r="401" ht="36.7" customHeight="1" spans="1:8">
      <c r="A401" s="35"/>
      <c r="B401" s="23" t="s">
        <v>634</v>
      </c>
      <c r="C401" s="23"/>
      <c r="D401" s="23"/>
      <c r="E401" s="23"/>
      <c r="F401" s="27">
        <v>470</v>
      </c>
      <c r="G401" s="27"/>
      <c r="H401" s="27"/>
    </row>
    <row r="402" ht="36.7" customHeight="1" spans="1:8">
      <c r="A402" s="35"/>
      <c r="B402" s="23" t="s">
        <v>626</v>
      </c>
      <c r="C402" s="23"/>
      <c r="D402" s="23"/>
      <c r="E402" s="23"/>
      <c r="F402" s="27">
        <v>9.44</v>
      </c>
      <c r="G402" s="27"/>
      <c r="H402" s="27"/>
    </row>
    <row r="403" ht="36.7" customHeight="1" spans="1:8">
      <c r="A403" s="35"/>
      <c r="B403" s="23" t="s">
        <v>607</v>
      </c>
      <c r="C403" s="23"/>
      <c r="D403" s="23"/>
      <c r="E403" s="23"/>
      <c r="F403" s="27">
        <v>82</v>
      </c>
      <c r="G403" s="27"/>
      <c r="H403" s="27"/>
    </row>
    <row r="404" ht="36.7" customHeight="1" spans="1:8">
      <c r="A404" s="35"/>
      <c r="B404" s="23" t="s">
        <v>618</v>
      </c>
      <c r="C404" s="23"/>
      <c r="D404" s="23"/>
      <c r="E404" s="23"/>
      <c r="F404" s="27">
        <v>50</v>
      </c>
      <c r="G404" s="27"/>
      <c r="H404" s="27"/>
    </row>
    <row r="405" ht="36.7" customHeight="1" spans="1:8">
      <c r="A405" s="35"/>
      <c r="B405" s="23" t="s">
        <v>610</v>
      </c>
      <c r="C405" s="23"/>
      <c r="D405" s="23"/>
      <c r="E405" s="23"/>
      <c r="F405" s="27">
        <v>61.85</v>
      </c>
      <c r="G405" s="27"/>
      <c r="H405" s="27"/>
    </row>
    <row r="406" ht="36.7" customHeight="1" spans="1:8">
      <c r="A406" s="35"/>
      <c r="B406" s="23" t="s">
        <v>589</v>
      </c>
      <c r="C406" s="23"/>
      <c r="D406" s="23"/>
      <c r="E406" s="23"/>
      <c r="F406" s="27">
        <v>4.2</v>
      </c>
      <c r="G406" s="27"/>
      <c r="H406" s="27"/>
    </row>
    <row r="407" ht="36.7" customHeight="1" spans="1:8">
      <c r="A407" s="35"/>
      <c r="B407" s="23" t="s">
        <v>636</v>
      </c>
      <c r="C407" s="23"/>
      <c r="D407" s="23"/>
      <c r="E407" s="23"/>
      <c r="F407" s="27">
        <v>2.16</v>
      </c>
      <c r="G407" s="27"/>
      <c r="H407" s="27"/>
    </row>
    <row r="408" ht="36.7" customHeight="1" spans="1:8">
      <c r="A408" s="35"/>
      <c r="B408" s="23" t="s">
        <v>605</v>
      </c>
      <c r="C408" s="23"/>
      <c r="D408" s="23"/>
      <c r="E408" s="23"/>
      <c r="F408" s="27">
        <v>4.52</v>
      </c>
      <c r="G408" s="27"/>
      <c r="H408" s="27"/>
    </row>
    <row r="409" ht="36.7" customHeight="1" spans="1:8">
      <c r="A409" s="35"/>
      <c r="B409" s="23" t="s">
        <v>591</v>
      </c>
      <c r="C409" s="23"/>
      <c r="D409" s="23"/>
      <c r="E409" s="23"/>
      <c r="F409" s="27">
        <v>10</v>
      </c>
      <c r="G409" s="27"/>
      <c r="H409" s="27"/>
    </row>
    <row r="410" ht="36.7" customHeight="1" spans="1:8">
      <c r="A410" s="35"/>
      <c r="B410" s="23" t="s">
        <v>630</v>
      </c>
      <c r="C410" s="23"/>
      <c r="D410" s="23"/>
      <c r="E410" s="23"/>
      <c r="F410" s="27">
        <v>10</v>
      </c>
      <c r="G410" s="27"/>
      <c r="H410" s="27"/>
    </row>
    <row r="411" ht="36.7" customHeight="1" spans="1:8">
      <c r="A411" s="35"/>
      <c r="B411" s="23" t="s">
        <v>640</v>
      </c>
      <c r="C411" s="23"/>
      <c r="D411" s="23"/>
      <c r="E411" s="23"/>
      <c r="F411" s="27">
        <v>10</v>
      </c>
      <c r="G411" s="27"/>
      <c r="H411" s="27"/>
    </row>
    <row r="412" ht="36.7" customHeight="1" spans="1:8">
      <c r="A412" s="35"/>
      <c r="B412" s="23" t="s">
        <v>628</v>
      </c>
      <c r="C412" s="23"/>
      <c r="D412" s="23"/>
      <c r="E412" s="23"/>
      <c r="F412" s="27">
        <v>1.15</v>
      </c>
      <c r="G412" s="27"/>
      <c r="H412" s="27"/>
    </row>
    <row r="413" ht="36.7" customHeight="1" spans="1:8">
      <c r="A413" s="35"/>
      <c r="B413" s="23" t="s">
        <v>585</v>
      </c>
      <c r="C413" s="23"/>
      <c r="D413" s="23"/>
      <c r="E413" s="23"/>
      <c r="F413" s="27">
        <v>20</v>
      </c>
      <c r="G413" s="27"/>
      <c r="H413" s="27"/>
    </row>
    <row r="414" ht="36.7" customHeight="1" spans="1:8">
      <c r="A414" s="35"/>
      <c r="B414" s="23" t="s">
        <v>622</v>
      </c>
      <c r="C414" s="23"/>
      <c r="D414" s="23"/>
      <c r="E414" s="23"/>
      <c r="F414" s="27">
        <v>15</v>
      </c>
      <c r="G414" s="27"/>
      <c r="H414" s="27"/>
    </row>
    <row r="415" ht="36.7" customHeight="1" spans="1:8">
      <c r="A415" s="35"/>
      <c r="B415" s="23" t="s">
        <v>575</v>
      </c>
      <c r="C415" s="23"/>
      <c r="D415" s="23"/>
      <c r="E415" s="23"/>
      <c r="F415" s="27">
        <v>2</v>
      </c>
      <c r="G415" s="27"/>
      <c r="H415" s="27"/>
    </row>
    <row r="416" ht="36.7" customHeight="1" spans="1:8">
      <c r="A416" s="35"/>
      <c r="B416" s="23" t="s">
        <v>593</v>
      </c>
      <c r="C416" s="23"/>
      <c r="D416" s="23"/>
      <c r="E416" s="23"/>
      <c r="F416" s="27">
        <v>12</v>
      </c>
      <c r="G416" s="27"/>
      <c r="H416" s="27"/>
    </row>
    <row r="417" ht="36.7" customHeight="1" spans="1:8">
      <c r="A417" s="35"/>
      <c r="B417" s="23" t="s">
        <v>601</v>
      </c>
      <c r="C417" s="23"/>
      <c r="D417" s="23"/>
      <c r="E417" s="23"/>
      <c r="F417" s="27">
        <v>5</v>
      </c>
      <c r="G417" s="27"/>
      <c r="H417" s="27"/>
    </row>
    <row r="418" ht="36.7" customHeight="1" spans="1:8">
      <c r="A418" s="35"/>
      <c r="B418" s="23" t="s">
        <v>599</v>
      </c>
      <c r="C418" s="23"/>
      <c r="D418" s="23"/>
      <c r="E418" s="23"/>
      <c r="F418" s="27">
        <v>30</v>
      </c>
      <c r="G418" s="27"/>
      <c r="H418" s="27"/>
    </row>
    <row r="419" ht="36.7" customHeight="1" spans="1:8">
      <c r="A419" s="35"/>
      <c r="B419" s="23" t="s">
        <v>603</v>
      </c>
      <c r="C419" s="23"/>
      <c r="D419" s="23"/>
      <c r="E419" s="23"/>
      <c r="F419" s="27">
        <v>20</v>
      </c>
      <c r="G419" s="27"/>
      <c r="H419" s="27"/>
    </row>
    <row r="420" ht="44.25" customHeight="1" spans="1:8">
      <c r="A420" s="35" t="s">
        <v>786</v>
      </c>
      <c r="B420" s="23" t="s">
        <v>932</v>
      </c>
      <c r="C420" s="23"/>
      <c r="D420" s="23"/>
      <c r="E420" s="23"/>
      <c r="F420" s="23"/>
      <c r="G420" s="23"/>
      <c r="H420" s="23"/>
    </row>
    <row r="421" ht="44.25" customHeight="1" spans="1:8">
      <c r="A421" s="35" t="s">
        <v>788</v>
      </c>
      <c r="B421" s="34" t="s">
        <v>789</v>
      </c>
      <c r="C421" s="34" t="s">
        <v>790</v>
      </c>
      <c r="D421" s="34" t="s">
        <v>791</v>
      </c>
      <c r="E421" s="35" t="s">
        <v>792</v>
      </c>
      <c r="F421" s="34" t="s">
        <v>793</v>
      </c>
      <c r="G421" s="35" t="s">
        <v>794</v>
      </c>
      <c r="H421" s="44" t="s">
        <v>795</v>
      </c>
    </row>
    <row r="422" ht="16.35" customHeight="1" spans="1:8">
      <c r="A422" s="35"/>
      <c r="B422" s="45" t="s">
        <v>796</v>
      </c>
      <c r="C422" s="45" t="s">
        <v>797</v>
      </c>
      <c r="D422" s="45" t="s">
        <v>798</v>
      </c>
      <c r="E422" s="45" t="s">
        <v>799</v>
      </c>
      <c r="F422" s="45" t="s">
        <v>800</v>
      </c>
      <c r="G422" s="45" t="s">
        <v>801</v>
      </c>
      <c r="H422" s="45" t="s">
        <v>802</v>
      </c>
    </row>
    <row r="423" ht="16.35" customHeight="1" spans="1:8">
      <c r="A423" s="35"/>
      <c r="B423" s="45"/>
      <c r="C423" s="45" t="s">
        <v>803</v>
      </c>
      <c r="D423" s="45" t="s">
        <v>804</v>
      </c>
      <c r="E423" s="45" t="s">
        <v>799</v>
      </c>
      <c r="F423" s="45" t="s">
        <v>800</v>
      </c>
      <c r="G423" s="45" t="s">
        <v>801</v>
      </c>
      <c r="H423" s="45" t="s">
        <v>802</v>
      </c>
    </row>
    <row r="424" ht="16.35" customHeight="1" spans="1:8">
      <c r="A424" s="35"/>
      <c r="B424" s="45"/>
      <c r="C424" s="45"/>
      <c r="D424" s="45" t="s">
        <v>805</v>
      </c>
      <c r="E424" s="45" t="s">
        <v>799</v>
      </c>
      <c r="F424" s="45" t="s">
        <v>800</v>
      </c>
      <c r="G424" s="45" t="s">
        <v>801</v>
      </c>
      <c r="H424" s="45" t="s">
        <v>802</v>
      </c>
    </row>
    <row r="425" ht="16.35" customHeight="1" spans="1:8">
      <c r="A425" s="35"/>
      <c r="B425" s="45"/>
      <c r="C425" s="45"/>
      <c r="D425" s="45" t="s">
        <v>806</v>
      </c>
      <c r="E425" s="45" t="s">
        <v>799</v>
      </c>
      <c r="F425" s="45" t="s">
        <v>800</v>
      </c>
      <c r="G425" s="45" t="s">
        <v>801</v>
      </c>
      <c r="H425" s="45" t="s">
        <v>802</v>
      </c>
    </row>
    <row r="426" ht="16.35" customHeight="1" spans="1:8">
      <c r="A426" s="35"/>
      <c r="B426" s="45"/>
      <c r="C426" s="45" t="s">
        <v>807</v>
      </c>
      <c r="D426" s="45" t="s">
        <v>808</v>
      </c>
      <c r="E426" s="45"/>
      <c r="F426" s="45" t="s">
        <v>809</v>
      </c>
      <c r="G426" s="45"/>
      <c r="H426" s="45" t="s">
        <v>802</v>
      </c>
    </row>
    <row r="427" ht="16.35" customHeight="1" spans="1:8">
      <c r="A427" s="35"/>
      <c r="B427" s="45"/>
      <c r="C427" s="45"/>
      <c r="D427" s="45" t="s">
        <v>810</v>
      </c>
      <c r="E427" s="45"/>
      <c r="F427" s="45" t="s">
        <v>809</v>
      </c>
      <c r="G427" s="45"/>
      <c r="H427" s="45" t="s">
        <v>802</v>
      </c>
    </row>
    <row r="428" ht="16.35" customHeight="1" spans="1:8">
      <c r="A428" s="35"/>
      <c r="B428" s="45" t="s">
        <v>811</v>
      </c>
      <c r="C428" s="45" t="s">
        <v>812</v>
      </c>
      <c r="D428" s="45" t="s">
        <v>813</v>
      </c>
      <c r="E428" s="45" t="s">
        <v>814</v>
      </c>
      <c r="F428" s="45" t="s">
        <v>815</v>
      </c>
      <c r="G428" s="45" t="s">
        <v>801</v>
      </c>
      <c r="H428" s="45" t="s">
        <v>802</v>
      </c>
    </row>
    <row r="429" ht="16.35" customHeight="1" spans="1:8">
      <c r="A429" s="35"/>
      <c r="B429" s="45"/>
      <c r="C429" s="45"/>
      <c r="D429" s="45" t="s">
        <v>816</v>
      </c>
      <c r="E429" s="45" t="s">
        <v>814</v>
      </c>
      <c r="F429" s="45" t="s">
        <v>817</v>
      </c>
      <c r="G429" s="45" t="s">
        <v>801</v>
      </c>
      <c r="H429" s="45" t="s">
        <v>802</v>
      </c>
    </row>
    <row r="430" ht="16.35" customHeight="1" spans="1:8">
      <c r="A430" s="35"/>
      <c r="B430" s="45"/>
      <c r="C430" s="45"/>
      <c r="D430" s="45" t="s">
        <v>818</v>
      </c>
      <c r="E430" s="45" t="s">
        <v>799</v>
      </c>
      <c r="F430" s="45" t="s">
        <v>800</v>
      </c>
      <c r="G430" s="45" t="s">
        <v>801</v>
      </c>
      <c r="H430" s="45" t="s">
        <v>802</v>
      </c>
    </row>
    <row r="431" ht="16.35" customHeight="1" spans="1:8">
      <c r="A431" s="35"/>
      <c r="B431" s="45" t="s">
        <v>819</v>
      </c>
      <c r="C431" s="45" t="s">
        <v>820</v>
      </c>
      <c r="D431" s="45" t="s">
        <v>821</v>
      </c>
      <c r="E431" s="45" t="s">
        <v>799</v>
      </c>
      <c r="F431" s="45" t="s">
        <v>800</v>
      </c>
      <c r="G431" s="45" t="s">
        <v>801</v>
      </c>
      <c r="H431" s="45" t="s">
        <v>802</v>
      </c>
    </row>
    <row r="432" ht="16.35" customHeight="1" spans="1:8">
      <c r="A432" s="35"/>
      <c r="B432" s="45"/>
      <c r="C432" s="45" t="s">
        <v>822</v>
      </c>
      <c r="D432" s="45" t="s">
        <v>823</v>
      </c>
      <c r="E432" s="45"/>
      <c r="F432" s="45" t="s">
        <v>824</v>
      </c>
      <c r="G432" s="45"/>
      <c r="H432" s="45" t="s">
        <v>802</v>
      </c>
    </row>
    <row r="433" ht="16.35" customHeight="1" spans="1:8">
      <c r="A433" s="35"/>
      <c r="B433" s="45"/>
      <c r="C433" s="45" t="s">
        <v>825</v>
      </c>
      <c r="D433" s="45" t="s">
        <v>826</v>
      </c>
      <c r="E433" s="45"/>
      <c r="F433" s="45" t="s">
        <v>809</v>
      </c>
      <c r="G433" s="45"/>
      <c r="H433" s="45" t="s">
        <v>802</v>
      </c>
    </row>
    <row r="434" ht="16.35" customHeight="1" spans="1:8">
      <c r="A434" s="35"/>
      <c r="B434" s="45"/>
      <c r="C434" s="45"/>
      <c r="D434" s="45" t="s">
        <v>827</v>
      </c>
      <c r="E434" s="45"/>
      <c r="F434" s="45" t="s">
        <v>809</v>
      </c>
      <c r="G434" s="45"/>
      <c r="H434" s="45" t="s">
        <v>802</v>
      </c>
    </row>
    <row r="435" ht="16.35" customHeight="1" spans="1:8">
      <c r="A435" s="35"/>
      <c r="B435" s="45"/>
      <c r="C435" s="45" t="s">
        <v>828</v>
      </c>
      <c r="D435" s="45" t="s">
        <v>829</v>
      </c>
      <c r="E435" s="45"/>
      <c r="F435" s="45" t="s">
        <v>830</v>
      </c>
      <c r="G435" s="45"/>
      <c r="H435" s="45" t="s">
        <v>802</v>
      </c>
    </row>
    <row r="436" ht="16.35" customHeight="1" spans="1:8">
      <c r="A436" s="35"/>
      <c r="B436" s="45"/>
      <c r="C436" s="45" t="s">
        <v>831</v>
      </c>
      <c r="D436" s="45" t="s">
        <v>832</v>
      </c>
      <c r="E436" s="45" t="s">
        <v>799</v>
      </c>
      <c r="F436" s="45" t="s">
        <v>800</v>
      </c>
      <c r="G436" s="45" t="s">
        <v>801</v>
      </c>
      <c r="H436" s="45" t="s">
        <v>802</v>
      </c>
    </row>
    <row r="437" ht="25" customHeight="1" spans="1:8">
      <c r="A437" s="35"/>
      <c r="B437" s="45"/>
      <c r="C437" s="45" t="s">
        <v>833</v>
      </c>
      <c r="D437" s="45" t="s">
        <v>834</v>
      </c>
      <c r="E437" s="45" t="s">
        <v>799</v>
      </c>
      <c r="F437" s="45" t="s">
        <v>815</v>
      </c>
      <c r="G437" s="45" t="s">
        <v>835</v>
      </c>
      <c r="H437" s="45" t="s">
        <v>802</v>
      </c>
    </row>
    <row r="438" ht="16.35" customHeight="1" spans="1:8">
      <c r="A438" s="35"/>
      <c r="B438" s="45" t="s">
        <v>836</v>
      </c>
      <c r="C438" s="45" t="s">
        <v>837</v>
      </c>
      <c r="D438" s="45" t="s">
        <v>838</v>
      </c>
      <c r="E438" s="45" t="s">
        <v>814</v>
      </c>
      <c r="F438" s="45" t="s">
        <v>815</v>
      </c>
      <c r="G438" s="45" t="s">
        <v>801</v>
      </c>
      <c r="H438" s="45" t="s">
        <v>802</v>
      </c>
    </row>
    <row r="439" ht="16.35" customHeight="1" spans="1:8">
      <c r="A439" s="35"/>
      <c r="B439" s="45"/>
      <c r="C439" s="45"/>
      <c r="D439" s="45" t="s">
        <v>839</v>
      </c>
      <c r="E439" s="45" t="s">
        <v>814</v>
      </c>
      <c r="F439" s="45" t="s">
        <v>800</v>
      </c>
      <c r="G439" s="45" t="s">
        <v>801</v>
      </c>
      <c r="H439" s="45" t="s">
        <v>802</v>
      </c>
    </row>
    <row r="440" ht="16.35" customHeight="1" spans="1:8">
      <c r="A440" s="35"/>
      <c r="B440" s="45" t="s">
        <v>840</v>
      </c>
      <c r="C440" s="45" t="s">
        <v>841</v>
      </c>
      <c r="D440" s="45" t="s">
        <v>933</v>
      </c>
      <c r="E440" s="45" t="s">
        <v>843</v>
      </c>
      <c r="F440" s="45" t="s">
        <v>800</v>
      </c>
      <c r="G440" s="45" t="s">
        <v>801</v>
      </c>
      <c r="H440" s="45" t="s">
        <v>802</v>
      </c>
    </row>
    <row r="441" ht="16.35" customHeight="1" spans="1:8">
      <c r="A441" s="35"/>
      <c r="B441" s="45"/>
      <c r="C441" s="45"/>
      <c r="D441" s="45" t="s">
        <v>934</v>
      </c>
      <c r="E441" s="45" t="s">
        <v>843</v>
      </c>
      <c r="F441" s="45" t="s">
        <v>800</v>
      </c>
      <c r="G441" s="45" t="s">
        <v>801</v>
      </c>
      <c r="H441" s="45" t="s">
        <v>802</v>
      </c>
    </row>
    <row r="442" ht="25" customHeight="1" spans="1:8">
      <c r="A442" s="35"/>
      <c r="B442" s="45"/>
      <c r="C442" s="45"/>
      <c r="D442" s="45" t="s">
        <v>935</v>
      </c>
      <c r="E442" s="45"/>
      <c r="F442" s="45" t="s">
        <v>936</v>
      </c>
      <c r="G442" s="45"/>
      <c r="H442" s="45" t="s">
        <v>802</v>
      </c>
    </row>
    <row r="443" ht="16.35" customHeight="1" spans="1:8">
      <c r="A443" s="35"/>
      <c r="B443" s="45"/>
      <c r="C443" s="45" t="s">
        <v>849</v>
      </c>
      <c r="D443" s="45" t="s">
        <v>910</v>
      </c>
      <c r="E443" s="45" t="s">
        <v>814</v>
      </c>
      <c r="F443" s="45" t="s">
        <v>815</v>
      </c>
      <c r="G443" s="45" t="s">
        <v>801</v>
      </c>
      <c r="H443" s="45" t="s">
        <v>802</v>
      </c>
    </row>
    <row r="444" ht="16.35" customHeight="1" spans="1:8">
      <c r="A444" s="35"/>
      <c r="B444" s="45" t="s">
        <v>854</v>
      </c>
      <c r="C444" s="45" t="s">
        <v>855</v>
      </c>
      <c r="D444" s="45" t="s">
        <v>937</v>
      </c>
      <c r="E444" s="45"/>
      <c r="F444" s="45" t="s">
        <v>938</v>
      </c>
      <c r="G444" s="45"/>
      <c r="H444" s="45" t="s">
        <v>802</v>
      </c>
    </row>
    <row r="445" ht="36.7" customHeight="1" spans="1:8">
      <c r="A445" s="34" t="s">
        <v>772</v>
      </c>
      <c r="B445" s="23" t="s">
        <v>939</v>
      </c>
      <c r="C445" s="23"/>
      <c r="D445" s="23"/>
      <c r="E445" s="23"/>
      <c r="F445" s="23"/>
      <c r="G445" s="23"/>
      <c r="H445" s="23"/>
    </row>
    <row r="446" ht="36.7" customHeight="1" spans="1:8">
      <c r="A446" s="40" t="s">
        <v>774</v>
      </c>
      <c r="B446" s="41">
        <v>212.48</v>
      </c>
      <c r="C446" s="41"/>
      <c r="D446" s="41"/>
      <c r="E446" s="41"/>
      <c r="F446" s="41"/>
      <c r="G446" s="41"/>
      <c r="H446" s="41"/>
    </row>
    <row r="447" ht="36.7" customHeight="1" spans="1:8">
      <c r="A447" s="42" t="s">
        <v>775</v>
      </c>
      <c r="B447" s="23" t="s">
        <v>776</v>
      </c>
      <c r="C447" s="23"/>
      <c r="D447" s="27">
        <v>212.48</v>
      </c>
      <c r="E447" s="27"/>
      <c r="F447" s="27"/>
      <c r="G447" s="27"/>
      <c r="H447" s="27"/>
    </row>
    <row r="448" ht="36.7" customHeight="1" spans="1:8">
      <c r="A448" s="42"/>
      <c r="B448" s="23" t="s">
        <v>777</v>
      </c>
      <c r="C448" s="23"/>
      <c r="D448" s="27">
        <v>70.66</v>
      </c>
      <c r="E448" s="25" t="s">
        <v>778</v>
      </c>
      <c r="F448" s="25"/>
      <c r="G448" s="43">
        <v>130.03</v>
      </c>
      <c r="H448" s="43"/>
    </row>
    <row r="449" ht="36.7" customHeight="1" spans="1:8">
      <c r="A449" s="42"/>
      <c r="B449" s="23" t="s">
        <v>779</v>
      </c>
      <c r="C449" s="23"/>
      <c r="D449" s="27">
        <v>11.79</v>
      </c>
      <c r="E449" s="25" t="s">
        <v>780</v>
      </c>
      <c r="F449" s="25"/>
      <c r="G449" s="43"/>
      <c r="H449" s="43"/>
    </row>
    <row r="450" ht="36.7" customHeight="1" spans="1:8">
      <c r="A450" s="35" t="s">
        <v>781</v>
      </c>
      <c r="B450" s="35" t="s">
        <v>782</v>
      </c>
      <c r="C450" s="35"/>
      <c r="D450" s="35"/>
      <c r="E450" s="35"/>
      <c r="F450" s="35" t="s">
        <v>783</v>
      </c>
      <c r="G450" s="35"/>
      <c r="H450" s="35"/>
    </row>
    <row r="451" ht="36.7" customHeight="1" spans="1:8">
      <c r="A451" s="35"/>
      <c r="B451" s="23" t="s">
        <v>784</v>
      </c>
      <c r="C451" s="23"/>
      <c r="D451" s="23"/>
      <c r="E451" s="23"/>
      <c r="F451" s="27">
        <v>11.79</v>
      </c>
      <c r="G451" s="27"/>
      <c r="H451" s="27"/>
    </row>
    <row r="452" ht="36.7" customHeight="1" spans="1:8">
      <c r="A452" s="35"/>
      <c r="B452" s="23" t="s">
        <v>785</v>
      </c>
      <c r="C452" s="23"/>
      <c r="D452" s="23"/>
      <c r="E452" s="23"/>
      <c r="F452" s="27">
        <v>70.66</v>
      </c>
      <c r="G452" s="27"/>
      <c r="H452" s="27"/>
    </row>
    <row r="453" ht="36.7" customHeight="1" spans="1:8">
      <c r="A453" s="35"/>
      <c r="B453" s="23" t="s">
        <v>644</v>
      </c>
      <c r="C453" s="23"/>
      <c r="D453" s="23"/>
      <c r="E453" s="23"/>
      <c r="F453" s="27">
        <v>1.11</v>
      </c>
      <c r="G453" s="27"/>
      <c r="H453" s="27"/>
    </row>
    <row r="454" ht="36.7" customHeight="1" spans="1:8">
      <c r="A454" s="35"/>
      <c r="B454" s="23" t="s">
        <v>642</v>
      </c>
      <c r="C454" s="23"/>
      <c r="D454" s="23"/>
      <c r="E454" s="23"/>
      <c r="F454" s="27">
        <v>124.92</v>
      </c>
      <c r="G454" s="27"/>
      <c r="H454" s="27"/>
    </row>
    <row r="455" ht="36.7" customHeight="1" spans="1:8">
      <c r="A455" s="35"/>
      <c r="B455" s="23" t="s">
        <v>646</v>
      </c>
      <c r="C455" s="23"/>
      <c r="D455" s="23"/>
      <c r="E455" s="23"/>
      <c r="F455" s="27">
        <v>4</v>
      </c>
      <c r="G455" s="27"/>
      <c r="H455" s="27"/>
    </row>
    <row r="456" ht="44.25" customHeight="1" spans="1:8">
      <c r="A456" s="35" t="s">
        <v>786</v>
      </c>
      <c r="B456" s="23" t="s">
        <v>940</v>
      </c>
      <c r="C456" s="23"/>
      <c r="D456" s="23"/>
      <c r="E456" s="23"/>
      <c r="F456" s="23"/>
      <c r="G456" s="23"/>
      <c r="H456" s="23"/>
    </row>
    <row r="457" ht="44.25" customHeight="1" spans="1:8">
      <c r="A457" s="35" t="s">
        <v>788</v>
      </c>
      <c r="B457" s="34" t="s">
        <v>789</v>
      </c>
      <c r="C457" s="34" t="s">
        <v>790</v>
      </c>
      <c r="D457" s="34" t="s">
        <v>791</v>
      </c>
      <c r="E457" s="35" t="s">
        <v>792</v>
      </c>
      <c r="F457" s="34" t="s">
        <v>793</v>
      </c>
      <c r="G457" s="35" t="s">
        <v>794</v>
      </c>
      <c r="H457" s="44" t="s">
        <v>795</v>
      </c>
    </row>
    <row r="458" ht="16.35" customHeight="1" spans="1:8">
      <c r="A458" s="35"/>
      <c r="B458" s="45" t="s">
        <v>796</v>
      </c>
      <c r="C458" s="45" t="s">
        <v>797</v>
      </c>
      <c r="D458" s="45" t="s">
        <v>798</v>
      </c>
      <c r="E458" s="45" t="s">
        <v>799</v>
      </c>
      <c r="F458" s="45" t="s">
        <v>800</v>
      </c>
      <c r="G458" s="45" t="s">
        <v>801</v>
      </c>
      <c r="H458" s="45" t="s">
        <v>802</v>
      </c>
    </row>
    <row r="459" ht="16.35" customHeight="1" spans="1:8">
      <c r="A459" s="35"/>
      <c r="B459" s="45"/>
      <c r="C459" s="45" t="s">
        <v>803</v>
      </c>
      <c r="D459" s="45" t="s">
        <v>804</v>
      </c>
      <c r="E459" s="45" t="s">
        <v>799</v>
      </c>
      <c r="F459" s="45" t="s">
        <v>800</v>
      </c>
      <c r="G459" s="45" t="s">
        <v>801</v>
      </c>
      <c r="H459" s="45" t="s">
        <v>802</v>
      </c>
    </row>
    <row r="460" ht="16.35" customHeight="1" spans="1:8">
      <c r="A460" s="35"/>
      <c r="B460" s="45"/>
      <c r="C460" s="45"/>
      <c r="D460" s="45" t="s">
        <v>805</v>
      </c>
      <c r="E460" s="45" t="s">
        <v>799</v>
      </c>
      <c r="F460" s="45" t="s">
        <v>800</v>
      </c>
      <c r="G460" s="45" t="s">
        <v>801</v>
      </c>
      <c r="H460" s="45" t="s">
        <v>802</v>
      </c>
    </row>
    <row r="461" ht="16.35" customHeight="1" spans="1:8">
      <c r="A461" s="35"/>
      <c r="B461" s="45"/>
      <c r="C461" s="45"/>
      <c r="D461" s="45" t="s">
        <v>806</v>
      </c>
      <c r="E461" s="45" t="s">
        <v>799</v>
      </c>
      <c r="F461" s="45" t="s">
        <v>800</v>
      </c>
      <c r="G461" s="45" t="s">
        <v>801</v>
      </c>
      <c r="H461" s="45" t="s">
        <v>802</v>
      </c>
    </row>
    <row r="462" ht="16.35" customHeight="1" spans="1:8">
      <c r="A462" s="35"/>
      <c r="B462" s="45"/>
      <c r="C462" s="45" t="s">
        <v>807</v>
      </c>
      <c r="D462" s="45" t="s">
        <v>808</v>
      </c>
      <c r="E462" s="45"/>
      <c r="F462" s="45" t="s">
        <v>809</v>
      </c>
      <c r="G462" s="45"/>
      <c r="H462" s="45" t="s">
        <v>802</v>
      </c>
    </row>
    <row r="463" ht="16.35" customHeight="1" spans="1:8">
      <c r="A463" s="35"/>
      <c r="B463" s="45"/>
      <c r="C463" s="45"/>
      <c r="D463" s="45" t="s">
        <v>810</v>
      </c>
      <c r="E463" s="45"/>
      <c r="F463" s="45" t="s">
        <v>809</v>
      </c>
      <c r="G463" s="45"/>
      <c r="H463" s="45" t="s">
        <v>802</v>
      </c>
    </row>
    <row r="464" ht="16.35" customHeight="1" spans="1:8">
      <c r="A464" s="35"/>
      <c r="B464" s="45" t="s">
        <v>811</v>
      </c>
      <c r="C464" s="45" t="s">
        <v>812</v>
      </c>
      <c r="D464" s="45" t="s">
        <v>813</v>
      </c>
      <c r="E464" s="45" t="s">
        <v>814</v>
      </c>
      <c r="F464" s="45" t="s">
        <v>815</v>
      </c>
      <c r="G464" s="45" t="s">
        <v>801</v>
      </c>
      <c r="H464" s="45" t="s">
        <v>802</v>
      </c>
    </row>
    <row r="465" ht="16.35" customHeight="1" spans="1:8">
      <c r="A465" s="35"/>
      <c r="B465" s="45"/>
      <c r="C465" s="45"/>
      <c r="D465" s="45" t="s">
        <v>816</v>
      </c>
      <c r="E465" s="45" t="s">
        <v>814</v>
      </c>
      <c r="F465" s="45" t="s">
        <v>817</v>
      </c>
      <c r="G465" s="45" t="s">
        <v>801</v>
      </c>
      <c r="H465" s="45" t="s">
        <v>802</v>
      </c>
    </row>
    <row r="466" ht="16.35" customHeight="1" spans="1:8">
      <c r="A466" s="35"/>
      <c r="B466" s="45"/>
      <c r="C466" s="45"/>
      <c r="D466" s="45" t="s">
        <v>818</v>
      </c>
      <c r="E466" s="45" t="s">
        <v>799</v>
      </c>
      <c r="F466" s="45" t="s">
        <v>800</v>
      </c>
      <c r="G466" s="45" t="s">
        <v>801</v>
      </c>
      <c r="H466" s="45" t="s">
        <v>802</v>
      </c>
    </row>
    <row r="467" ht="16.35" customHeight="1" spans="1:8">
      <c r="A467" s="35"/>
      <c r="B467" s="45" t="s">
        <v>819</v>
      </c>
      <c r="C467" s="45" t="s">
        <v>820</v>
      </c>
      <c r="D467" s="45" t="s">
        <v>821</v>
      </c>
      <c r="E467" s="45" t="s">
        <v>799</v>
      </c>
      <c r="F467" s="45" t="s">
        <v>800</v>
      </c>
      <c r="G467" s="45" t="s">
        <v>801</v>
      </c>
      <c r="H467" s="45" t="s">
        <v>802</v>
      </c>
    </row>
    <row r="468" ht="16.35" customHeight="1" spans="1:8">
      <c r="A468" s="35"/>
      <c r="B468" s="45"/>
      <c r="C468" s="45" t="s">
        <v>822</v>
      </c>
      <c r="D468" s="45" t="s">
        <v>823</v>
      </c>
      <c r="E468" s="45"/>
      <c r="F468" s="45" t="s">
        <v>824</v>
      </c>
      <c r="G468" s="45"/>
      <c r="H468" s="45" t="s">
        <v>802</v>
      </c>
    </row>
    <row r="469" ht="16.35" customHeight="1" spans="1:8">
      <c r="A469" s="35"/>
      <c r="B469" s="45"/>
      <c r="C469" s="45" t="s">
        <v>825</v>
      </c>
      <c r="D469" s="45" t="s">
        <v>826</v>
      </c>
      <c r="E469" s="45"/>
      <c r="F469" s="45" t="s">
        <v>809</v>
      </c>
      <c r="G469" s="45"/>
      <c r="H469" s="45" t="s">
        <v>802</v>
      </c>
    </row>
    <row r="470" ht="16.35" customHeight="1" spans="1:8">
      <c r="A470" s="35"/>
      <c r="B470" s="45"/>
      <c r="C470" s="45"/>
      <c r="D470" s="45" t="s">
        <v>827</v>
      </c>
      <c r="E470" s="45"/>
      <c r="F470" s="45" t="s">
        <v>809</v>
      </c>
      <c r="G470" s="45"/>
      <c r="H470" s="45" t="s">
        <v>802</v>
      </c>
    </row>
    <row r="471" ht="16.35" customHeight="1" spans="1:8">
      <c r="A471" s="35"/>
      <c r="B471" s="45"/>
      <c r="C471" s="45" t="s">
        <v>828</v>
      </c>
      <c r="D471" s="45" t="s">
        <v>829</v>
      </c>
      <c r="E471" s="45"/>
      <c r="F471" s="45" t="s">
        <v>830</v>
      </c>
      <c r="G471" s="45"/>
      <c r="H471" s="45" t="s">
        <v>802</v>
      </c>
    </row>
    <row r="472" ht="16.35" customHeight="1" spans="1:8">
      <c r="A472" s="35"/>
      <c r="B472" s="45"/>
      <c r="C472" s="45" t="s">
        <v>831</v>
      </c>
      <c r="D472" s="45" t="s">
        <v>832</v>
      </c>
      <c r="E472" s="45" t="s">
        <v>799</v>
      </c>
      <c r="F472" s="45" t="s">
        <v>800</v>
      </c>
      <c r="G472" s="45" t="s">
        <v>801</v>
      </c>
      <c r="H472" s="45" t="s">
        <v>802</v>
      </c>
    </row>
    <row r="473" ht="25" customHeight="1" spans="1:8">
      <c r="A473" s="35"/>
      <c r="B473" s="45"/>
      <c r="C473" s="45" t="s">
        <v>833</v>
      </c>
      <c r="D473" s="45" t="s">
        <v>834</v>
      </c>
      <c r="E473" s="45" t="s">
        <v>799</v>
      </c>
      <c r="F473" s="45" t="s">
        <v>815</v>
      </c>
      <c r="G473" s="45" t="s">
        <v>835</v>
      </c>
      <c r="H473" s="45" t="s">
        <v>802</v>
      </c>
    </row>
    <row r="474" ht="16.35" customHeight="1" spans="1:8">
      <c r="A474" s="35"/>
      <c r="B474" s="45" t="s">
        <v>836</v>
      </c>
      <c r="C474" s="45" t="s">
        <v>837</v>
      </c>
      <c r="D474" s="45" t="s">
        <v>838</v>
      </c>
      <c r="E474" s="45" t="s">
        <v>814</v>
      </c>
      <c r="F474" s="45" t="s">
        <v>815</v>
      </c>
      <c r="G474" s="45" t="s">
        <v>801</v>
      </c>
      <c r="H474" s="45" t="s">
        <v>802</v>
      </c>
    </row>
    <row r="475" ht="16.35" customHeight="1" spans="1:8">
      <c r="A475" s="35"/>
      <c r="B475" s="45"/>
      <c r="C475" s="45"/>
      <c r="D475" s="45" t="s">
        <v>839</v>
      </c>
      <c r="E475" s="45" t="s">
        <v>814</v>
      </c>
      <c r="F475" s="45" t="s">
        <v>800</v>
      </c>
      <c r="G475" s="45" t="s">
        <v>801</v>
      </c>
      <c r="H475" s="45" t="s">
        <v>802</v>
      </c>
    </row>
    <row r="476" ht="16.35" customHeight="1" spans="1:8">
      <c r="A476" s="35"/>
      <c r="B476" s="45" t="s">
        <v>840</v>
      </c>
      <c r="C476" s="45" t="s">
        <v>846</v>
      </c>
      <c r="D476" s="45" t="s">
        <v>941</v>
      </c>
      <c r="E476" s="45" t="s">
        <v>843</v>
      </c>
      <c r="F476" s="45" t="s">
        <v>942</v>
      </c>
      <c r="G476" s="45" t="s">
        <v>801</v>
      </c>
      <c r="H476" s="45" t="s">
        <v>802</v>
      </c>
    </row>
    <row r="477" ht="16.35" customHeight="1" spans="1:8">
      <c r="A477" s="35"/>
      <c r="B477" s="45"/>
      <c r="C477" s="45" t="s">
        <v>849</v>
      </c>
      <c r="D477" s="45" t="s">
        <v>943</v>
      </c>
      <c r="E477" s="45" t="s">
        <v>843</v>
      </c>
      <c r="F477" s="45">
        <v>0</v>
      </c>
      <c r="G477" s="45" t="s">
        <v>944</v>
      </c>
      <c r="H477" s="45" t="s">
        <v>802</v>
      </c>
    </row>
    <row r="478" ht="16.35" customHeight="1" spans="1:8">
      <c r="A478" s="35"/>
      <c r="B478" s="45" t="s">
        <v>854</v>
      </c>
      <c r="C478" s="45" t="s">
        <v>855</v>
      </c>
      <c r="D478" s="45" t="s">
        <v>868</v>
      </c>
      <c r="E478" s="45"/>
      <c r="F478" s="45" t="s">
        <v>945</v>
      </c>
      <c r="G478" s="45"/>
      <c r="H478" s="45" t="s">
        <v>802</v>
      </c>
    </row>
    <row r="479" ht="16.35" customHeight="1" spans="1:8">
      <c r="A479" s="35"/>
      <c r="B479" s="45"/>
      <c r="C479" s="45" t="s">
        <v>857</v>
      </c>
      <c r="D479" s="45" t="s">
        <v>895</v>
      </c>
      <c r="E479" s="45"/>
      <c r="F479" s="45" t="s">
        <v>946</v>
      </c>
      <c r="G479" s="45"/>
      <c r="H479" s="45" t="s">
        <v>802</v>
      </c>
    </row>
    <row r="480" ht="36.7" customHeight="1" spans="1:8">
      <c r="A480" s="34" t="s">
        <v>772</v>
      </c>
      <c r="B480" s="23" t="s">
        <v>947</v>
      </c>
      <c r="C480" s="23"/>
      <c r="D480" s="23"/>
      <c r="E480" s="23"/>
      <c r="F480" s="23"/>
      <c r="G480" s="23"/>
      <c r="H480" s="23"/>
    </row>
    <row r="481" ht="36.7" customHeight="1" spans="1:8">
      <c r="A481" s="40" t="s">
        <v>774</v>
      </c>
      <c r="B481" s="41">
        <v>304.58</v>
      </c>
      <c r="C481" s="41"/>
      <c r="D481" s="41"/>
      <c r="E481" s="41"/>
      <c r="F481" s="41"/>
      <c r="G481" s="41"/>
      <c r="H481" s="41"/>
    </row>
    <row r="482" ht="36.7" customHeight="1" spans="1:8">
      <c r="A482" s="42" t="s">
        <v>775</v>
      </c>
      <c r="B482" s="23" t="s">
        <v>776</v>
      </c>
      <c r="C482" s="23"/>
      <c r="D482" s="27">
        <v>304.58</v>
      </c>
      <c r="E482" s="27"/>
      <c r="F482" s="27"/>
      <c r="G482" s="27"/>
      <c r="H482" s="27"/>
    </row>
    <row r="483" ht="36.7" customHeight="1" spans="1:8">
      <c r="A483" s="42"/>
      <c r="B483" s="23" t="s">
        <v>777</v>
      </c>
      <c r="C483" s="23"/>
      <c r="D483" s="27">
        <v>178.71</v>
      </c>
      <c r="E483" s="25" t="s">
        <v>778</v>
      </c>
      <c r="F483" s="25"/>
      <c r="G483" s="43">
        <v>76.4</v>
      </c>
      <c r="H483" s="43"/>
    </row>
    <row r="484" ht="36.7" customHeight="1" spans="1:8">
      <c r="A484" s="42"/>
      <c r="B484" s="23" t="s">
        <v>779</v>
      </c>
      <c r="C484" s="23"/>
      <c r="D484" s="27">
        <v>19.47</v>
      </c>
      <c r="E484" s="25" t="s">
        <v>780</v>
      </c>
      <c r="F484" s="25"/>
      <c r="G484" s="43">
        <v>30</v>
      </c>
      <c r="H484" s="43"/>
    </row>
    <row r="485" ht="36.7" customHeight="1" spans="1:8">
      <c r="A485" s="35" t="s">
        <v>781</v>
      </c>
      <c r="B485" s="35" t="s">
        <v>782</v>
      </c>
      <c r="C485" s="35"/>
      <c r="D485" s="35"/>
      <c r="E485" s="35"/>
      <c r="F485" s="35" t="s">
        <v>783</v>
      </c>
      <c r="G485" s="35"/>
      <c r="H485" s="35"/>
    </row>
    <row r="486" ht="36.7" customHeight="1" spans="1:8">
      <c r="A486" s="35"/>
      <c r="B486" s="23" t="s">
        <v>784</v>
      </c>
      <c r="C486" s="23"/>
      <c r="D486" s="23"/>
      <c r="E486" s="23"/>
      <c r="F486" s="27">
        <v>19.47</v>
      </c>
      <c r="G486" s="27"/>
      <c r="H486" s="27"/>
    </row>
    <row r="487" ht="36.7" customHeight="1" spans="1:8">
      <c r="A487" s="35"/>
      <c r="B487" s="23" t="s">
        <v>785</v>
      </c>
      <c r="C487" s="23"/>
      <c r="D487" s="23"/>
      <c r="E487" s="23"/>
      <c r="F487" s="27">
        <v>178.71</v>
      </c>
      <c r="G487" s="27"/>
      <c r="H487" s="27"/>
    </row>
    <row r="488" ht="36.7" customHeight="1" spans="1:8">
      <c r="A488" s="35"/>
      <c r="B488" s="23" t="s">
        <v>448</v>
      </c>
      <c r="C488" s="23"/>
      <c r="D488" s="23"/>
      <c r="E488" s="23"/>
      <c r="F488" s="27">
        <v>63</v>
      </c>
      <c r="G488" s="27"/>
      <c r="H488" s="27"/>
    </row>
    <row r="489" ht="36.7" customHeight="1" spans="1:8">
      <c r="A489" s="35"/>
      <c r="B489" s="23" t="s">
        <v>382</v>
      </c>
      <c r="C489" s="23"/>
      <c r="D489" s="23"/>
      <c r="E489" s="23"/>
      <c r="F489" s="27">
        <v>1</v>
      </c>
      <c r="G489" s="27"/>
      <c r="H489" s="27"/>
    </row>
    <row r="490" ht="36.7" customHeight="1" spans="1:8">
      <c r="A490" s="35"/>
      <c r="B490" s="23" t="s">
        <v>431</v>
      </c>
      <c r="C490" s="23"/>
      <c r="D490" s="23"/>
      <c r="E490" s="23"/>
      <c r="F490" s="27">
        <v>6</v>
      </c>
      <c r="G490" s="27"/>
      <c r="H490" s="27"/>
    </row>
    <row r="491" ht="36.7" customHeight="1" spans="1:8">
      <c r="A491" s="35"/>
      <c r="B491" s="23" t="s">
        <v>650</v>
      </c>
      <c r="C491" s="23"/>
      <c r="D491" s="23"/>
      <c r="E491" s="23"/>
      <c r="F491" s="27">
        <v>6.4</v>
      </c>
      <c r="G491" s="27"/>
      <c r="H491" s="27"/>
    </row>
    <row r="492" ht="44.25" customHeight="1" spans="1:8">
      <c r="A492" s="35" t="s">
        <v>786</v>
      </c>
      <c r="B492" s="23" t="s">
        <v>948</v>
      </c>
      <c r="C492" s="23"/>
      <c r="D492" s="23"/>
      <c r="E492" s="23"/>
      <c r="F492" s="23"/>
      <c r="G492" s="23"/>
      <c r="H492" s="23"/>
    </row>
    <row r="493" ht="44.25" customHeight="1" spans="1:8">
      <c r="A493" s="35" t="s">
        <v>788</v>
      </c>
      <c r="B493" s="34" t="s">
        <v>789</v>
      </c>
      <c r="C493" s="34" t="s">
        <v>790</v>
      </c>
      <c r="D493" s="34" t="s">
        <v>791</v>
      </c>
      <c r="E493" s="35" t="s">
        <v>792</v>
      </c>
      <c r="F493" s="34" t="s">
        <v>793</v>
      </c>
      <c r="G493" s="35" t="s">
        <v>794</v>
      </c>
      <c r="H493" s="44" t="s">
        <v>795</v>
      </c>
    </row>
    <row r="494" ht="16.35" customHeight="1" spans="1:8">
      <c r="A494" s="35"/>
      <c r="B494" s="45" t="s">
        <v>796</v>
      </c>
      <c r="C494" s="45" t="s">
        <v>797</v>
      </c>
      <c r="D494" s="45" t="s">
        <v>798</v>
      </c>
      <c r="E494" s="45" t="s">
        <v>799</v>
      </c>
      <c r="F494" s="45" t="s">
        <v>800</v>
      </c>
      <c r="G494" s="45" t="s">
        <v>801</v>
      </c>
      <c r="H494" s="45" t="s">
        <v>802</v>
      </c>
    </row>
    <row r="495" ht="16.35" customHeight="1" spans="1:8">
      <c r="A495" s="35"/>
      <c r="B495" s="45"/>
      <c r="C495" s="45" t="s">
        <v>803</v>
      </c>
      <c r="D495" s="45" t="s">
        <v>804</v>
      </c>
      <c r="E495" s="45" t="s">
        <v>799</v>
      </c>
      <c r="F495" s="45" t="s">
        <v>800</v>
      </c>
      <c r="G495" s="45" t="s">
        <v>801</v>
      </c>
      <c r="H495" s="45" t="s">
        <v>802</v>
      </c>
    </row>
    <row r="496" ht="16.35" customHeight="1" spans="1:8">
      <c r="A496" s="35"/>
      <c r="B496" s="45"/>
      <c r="C496" s="45"/>
      <c r="D496" s="45" t="s">
        <v>805</v>
      </c>
      <c r="E496" s="45" t="s">
        <v>799</v>
      </c>
      <c r="F496" s="45" t="s">
        <v>800</v>
      </c>
      <c r="G496" s="45" t="s">
        <v>801</v>
      </c>
      <c r="H496" s="45" t="s">
        <v>802</v>
      </c>
    </row>
    <row r="497" ht="16.35" customHeight="1" spans="1:8">
      <c r="A497" s="35"/>
      <c r="B497" s="45"/>
      <c r="C497" s="45"/>
      <c r="D497" s="45" t="s">
        <v>806</v>
      </c>
      <c r="E497" s="45" t="s">
        <v>799</v>
      </c>
      <c r="F497" s="45" t="s">
        <v>800</v>
      </c>
      <c r="G497" s="45" t="s">
        <v>801</v>
      </c>
      <c r="H497" s="45" t="s">
        <v>802</v>
      </c>
    </row>
    <row r="498" ht="16.35" customHeight="1" spans="1:8">
      <c r="A498" s="35"/>
      <c r="B498" s="45"/>
      <c r="C498" s="45" t="s">
        <v>807</v>
      </c>
      <c r="D498" s="45" t="s">
        <v>808</v>
      </c>
      <c r="E498" s="45"/>
      <c r="F498" s="45" t="s">
        <v>809</v>
      </c>
      <c r="G498" s="45"/>
      <c r="H498" s="45" t="s">
        <v>802</v>
      </c>
    </row>
    <row r="499" ht="16.35" customHeight="1" spans="1:8">
      <c r="A499" s="35"/>
      <c r="B499" s="45"/>
      <c r="C499" s="45"/>
      <c r="D499" s="45" t="s">
        <v>810</v>
      </c>
      <c r="E499" s="45"/>
      <c r="F499" s="45" t="s">
        <v>809</v>
      </c>
      <c r="G499" s="45"/>
      <c r="H499" s="45" t="s">
        <v>802</v>
      </c>
    </row>
    <row r="500" ht="16.35" customHeight="1" spans="1:8">
      <c r="A500" s="35"/>
      <c r="B500" s="45" t="s">
        <v>811</v>
      </c>
      <c r="C500" s="45" t="s">
        <v>812</v>
      </c>
      <c r="D500" s="45" t="s">
        <v>813</v>
      </c>
      <c r="E500" s="45" t="s">
        <v>814</v>
      </c>
      <c r="F500" s="45" t="s">
        <v>815</v>
      </c>
      <c r="G500" s="45" t="s">
        <v>801</v>
      </c>
      <c r="H500" s="45" t="s">
        <v>802</v>
      </c>
    </row>
    <row r="501" ht="16.35" customHeight="1" spans="1:8">
      <c r="A501" s="35"/>
      <c r="B501" s="45"/>
      <c r="C501" s="45"/>
      <c r="D501" s="45" t="s">
        <v>816</v>
      </c>
      <c r="E501" s="45" t="s">
        <v>814</v>
      </c>
      <c r="F501" s="45" t="s">
        <v>817</v>
      </c>
      <c r="G501" s="45" t="s">
        <v>801</v>
      </c>
      <c r="H501" s="45" t="s">
        <v>802</v>
      </c>
    </row>
    <row r="502" ht="16.35" customHeight="1" spans="1:8">
      <c r="A502" s="35"/>
      <c r="B502" s="45"/>
      <c r="C502" s="45"/>
      <c r="D502" s="45" t="s">
        <v>818</v>
      </c>
      <c r="E502" s="45" t="s">
        <v>799</v>
      </c>
      <c r="F502" s="45" t="s">
        <v>800</v>
      </c>
      <c r="G502" s="45" t="s">
        <v>801</v>
      </c>
      <c r="H502" s="45" t="s">
        <v>802</v>
      </c>
    </row>
    <row r="503" ht="16.35" customHeight="1" spans="1:8">
      <c r="A503" s="35"/>
      <c r="B503" s="45" t="s">
        <v>819</v>
      </c>
      <c r="C503" s="45" t="s">
        <v>820</v>
      </c>
      <c r="D503" s="45" t="s">
        <v>821</v>
      </c>
      <c r="E503" s="45" t="s">
        <v>799</v>
      </c>
      <c r="F503" s="45" t="s">
        <v>800</v>
      </c>
      <c r="G503" s="45" t="s">
        <v>801</v>
      </c>
      <c r="H503" s="45" t="s">
        <v>802</v>
      </c>
    </row>
    <row r="504" ht="16.35" customHeight="1" spans="1:8">
      <c r="A504" s="35"/>
      <c r="B504" s="45"/>
      <c r="C504" s="45" t="s">
        <v>822</v>
      </c>
      <c r="D504" s="45" t="s">
        <v>823</v>
      </c>
      <c r="E504" s="45"/>
      <c r="F504" s="45" t="s">
        <v>824</v>
      </c>
      <c r="G504" s="45"/>
      <c r="H504" s="45" t="s">
        <v>802</v>
      </c>
    </row>
    <row r="505" ht="16.35" customHeight="1" spans="1:8">
      <c r="A505" s="35"/>
      <c r="B505" s="45"/>
      <c r="C505" s="45" t="s">
        <v>825</v>
      </c>
      <c r="D505" s="45" t="s">
        <v>826</v>
      </c>
      <c r="E505" s="45"/>
      <c r="F505" s="45" t="s">
        <v>809</v>
      </c>
      <c r="G505" s="45"/>
      <c r="H505" s="45" t="s">
        <v>802</v>
      </c>
    </row>
    <row r="506" ht="16.35" customHeight="1" spans="1:8">
      <c r="A506" s="35"/>
      <c r="B506" s="45"/>
      <c r="C506" s="45"/>
      <c r="D506" s="45" t="s">
        <v>827</v>
      </c>
      <c r="E506" s="45"/>
      <c r="F506" s="45" t="s">
        <v>809</v>
      </c>
      <c r="G506" s="45"/>
      <c r="H506" s="45" t="s">
        <v>802</v>
      </c>
    </row>
    <row r="507" ht="16.35" customHeight="1" spans="1:8">
      <c r="A507" s="35"/>
      <c r="B507" s="45"/>
      <c r="C507" s="45" t="s">
        <v>828</v>
      </c>
      <c r="D507" s="45" t="s">
        <v>829</v>
      </c>
      <c r="E507" s="45"/>
      <c r="F507" s="45" t="s">
        <v>830</v>
      </c>
      <c r="G507" s="45"/>
      <c r="H507" s="45" t="s">
        <v>802</v>
      </c>
    </row>
    <row r="508" ht="16.35" customHeight="1" spans="1:8">
      <c r="A508" s="35"/>
      <c r="B508" s="45"/>
      <c r="C508" s="45" t="s">
        <v>831</v>
      </c>
      <c r="D508" s="45" t="s">
        <v>832</v>
      </c>
      <c r="E508" s="45" t="s">
        <v>799</v>
      </c>
      <c r="F508" s="45" t="s">
        <v>800</v>
      </c>
      <c r="G508" s="45" t="s">
        <v>801</v>
      </c>
      <c r="H508" s="45" t="s">
        <v>802</v>
      </c>
    </row>
    <row r="509" ht="25" customHeight="1" spans="1:8">
      <c r="A509" s="35"/>
      <c r="B509" s="45"/>
      <c r="C509" s="45" t="s">
        <v>833</v>
      </c>
      <c r="D509" s="45" t="s">
        <v>834</v>
      </c>
      <c r="E509" s="45" t="s">
        <v>799</v>
      </c>
      <c r="F509" s="45" t="s">
        <v>815</v>
      </c>
      <c r="G509" s="45" t="s">
        <v>835</v>
      </c>
      <c r="H509" s="45" t="s">
        <v>802</v>
      </c>
    </row>
    <row r="510" ht="16.35" customHeight="1" spans="1:8">
      <c r="A510" s="35"/>
      <c r="B510" s="45" t="s">
        <v>836</v>
      </c>
      <c r="C510" s="45" t="s">
        <v>837</v>
      </c>
      <c r="D510" s="45" t="s">
        <v>838</v>
      </c>
      <c r="E510" s="45" t="s">
        <v>814</v>
      </c>
      <c r="F510" s="45" t="s">
        <v>815</v>
      </c>
      <c r="G510" s="45" t="s">
        <v>801</v>
      </c>
      <c r="H510" s="45" t="s">
        <v>802</v>
      </c>
    </row>
    <row r="511" ht="16.35" customHeight="1" spans="1:8">
      <c r="A511" s="35"/>
      <c r="B511" s="45"/>
      <c r="C511" s="45"/>
      <c r="D511" s="45" t="s">
        <v>839</v>
      </c>
      <c r="E511" s="45" t="s">
        <v>814</v>
      </c>
      <c r="F511" s="45" t="s">
        <v>800</v>
      </c>
      <c r="G511" s="45" t="s">
        <v>801</v>
      </c>
      <c r="H511" s="45" t="s">
        <v>802</v>
      </c>
    </row>
    <row r="512" ht="16.35" customHeight="1" spans="1:8">
      <c r="A512" s="35"/>
      <c r="B512" s="45" t="s">
        <v>840</v>
      </c>
      <c r="C512" s="45" t="s">
        <v>841</v>
      </c>
      <c r="D512" s="45" t="s">
        <v>949</v>
      </c>
      <c r="E512" s="45" t="s">
        <v>843</v>
      </c>
      <c r="F512" s="45" t="s">
        <v>916</v>
      </c>
      <c r="G512" s="45" t="s">
        <v>950</v>
      </c>
      <c r="H512" s="45" t="s">
        <v>802</v>
      </c>
    </row>
    <row r="513" ht="25" customHeight="1" spans="1:8">
      <c r="A513" s="35"/>
      <c r="B513" s="45"/>
      <c r="C513" s="45" t="s">
        <v>846</v>
      </c>
      <c r="D513" s="45" t="s">
        <v>951</v>
      </c>
      <c r="E513" s="45" t="s">
        <v>843</v>
      </c>
      <c r="F513" s="45" t="s">
        <v>952</v>
      </c>
      <c r="G513" s="45" t="s">
        <v>801</v>
      </c>
      <c r="H513" s="45" t="s">
        <v>802</v>
      </c>
    </row>
    <row r="514" ht="16.35" customHeight="1" spans="1:8">
      <c r="A514" s="35"/>
      <c r="B514" s="45" t="s">
        <v>854</v>
      </c>
      <c r="C514" s="45" t="s">
        <v>857</v>
      </c>
      <c r="D514" s="45" t="s">
        <v>876</v>
      </c>
      <c r="E514" s="45"/>
      <c r="F514" s="45" t="s">
        <v>953</v>
      </c>
      <c r="G514" s="45"/>
      <c r="H514" s="45" t="s">
        <v>802</v>
      </c>
    </row>
    <row r="515" ht="36.7" customHeight="1" spans="1:8">
      <c r="A515" s="34" t="s">
        <v>772</v>
      </c>
      <c r="B515" s="23" t="s">
        <v>954</v>
      </c>
      <c r="C515" s="23"/>
      <c r="D515" s="23"/>
      <c r="E515" s="23"/>
      <c r="F515" s="23"/>
      <c r="G515" s="23"/>
      <c r="H515" s="23"/>
    </row>
    <row r="516" ht="36.7" customHeight="1" spans="1:8">
      <c r="A516" s="40" t="s">
        <v>774</v>
      </c>
      <c r="B516" s="41">
        <v>122.29</v>
      </c>
      <c r="C516" s="41"/>
      <c r="D516" s="41"/>
      <c r="E516" s="41"/>
      <c r="F516" s="41"/>
      <c r="G516" s="41"/>
      <c r="H516" s="41"/>
    </row>
    <row r="517" ht="36.7" customHeight="1" spans="1:8">
      <c r="A517" s="42" t="s">
        <v>775</v>
      </c>
      <c r="B517" s="23" t="s">
        <v>776</v>
      </c>
      <c r="C517" s="23"/>
      <c r="D517" s="27">
        <v>122.29</v>
      </c>
      <c r="E517" s="27"/>
      <c r="F517" s="27"/>
      <c r="G517" s="27"/>
      <c r="H517" s="27"/>
    </row>
    <row r="518" ht="36.7" customHeight="1" spans="1:8">
      <c r="A518" s="42"/>
      <c r="B518" s="23" t="s">
        <v>777</v>
      </c>
      <c r="C518" s="23"/>
      <c r="D518" s="27">
        <v>82.95</v>
      </c>
      <c r="E518" s="25" t="s">
        <v>778</v>
      </c>
      <c r="F518" s="25"/>
      <c r="G518" s="43">
        <v>28.15</v>
      </c>
      <c r="H518" s="43"/>
    </row>
    <row r="519" ht="36.7" customHeight="1" spans="1:8">
      <c r="A519" s="42"/>
      <c r="B519" s="23" t="s">
        <v>779</v>
      </c>
      <c r="C519" s="23"/>
      <c r="D519" s="27">
        <v>11.19</v>
      </c>
      <c r="E519" s="25" t="s">
        <v>780</v>
      </c>
      <c r="F519" s="25"/>
      <c r="G519" s="43"/>
      <c r="H519" s="43"/>
    </row>
    <row r="520" ht="36.7" customHeight="1" spans="1:8">
      <c r="A520" s="35" t="s">
        <v>781</v>
      </c>
      <c r="B520" s="35" t="s">
        <v>782</v>
      </c>
      <c r="C520" s="35"/>
      <c r="D520" s="35"/>
      <c r="E520" s="35"/>
      <c r="F520" s="35" t="s">
        <v>783</v>
      </c>
      <c r="G520" s="35"/>
      <c r="H520" s="35"/>
    </row>
    <row r="521" ht="36.7" customHeight="1" spans="1:8">
      <c r="A521" s="35"/>
      <c r="B521" s="23" t="s">
        <v>784</v>
      </c>
      <c r="C521" s="23"/>
      <c r="D521" s="23"/>
      <c r="E521" s="23"/>
      <c r="F521" s="27">
        <v>11.19</v>
      </c>
      <c r="G521" s="27"/>
      <c r="H521" s="27"/>
    </row>
    <row r="522" ht="36.7" customHeight="1" spans="1:8">
      <c r="A522" s="35"/>
      <c r="B522" s="23" t="s">
        <v>785</v>
      </c>
      <c r="C522" s="23"/>
      <c r="D522" s="23"/>
      <c r="E522" s="23"/>
      <c r="F522" s="27">
        <v>82.95</v>
      </c>
      <c r="G522" s="27"/>
      <c r="H522" s="27"/>
    </row>
    <row r="523" ht="36.7" customHeight="1" spans="1:8">
      <c r="A523" s="35"/>
      <c r="B523" s="23" t="s">
        <v>382</v>
      </c>
      <c r="C523" s="23"/>
      <c r="D523" s="23"/>
      <c r="E523" s="23"/>
      <c r="F523" s="27">
        <v>1.5</v>
      </c>
      <c r="G523" s="27"/>
      <c r="H523" s="27"/>
    </row>
    <row r="524" ht="36.7" customHeight="1" spans="1:8">
      <c r="A524" s="35"/>
      <c r="B524" s="23" t="s">
        <v>654</v>
      </c>
      <c r="C524" s="23"/>
      <c r="D524" s="23"/>
      <c r="E524" s="23"/>
      <c r="F524" s="27">
        <v>0.65</v>
      </c>
      <c r="G524" s="27"/>
      <c r="H524" s="27"/>
    </row>
    <row r="525" ht="36.7" customHeight="1" spans="1:8">
      <c r="A525" s="35"/>
      <c r="B525" s="23" t="s">
        <v>657</v>
      </c>
      <c r="C525" s="23"/>
      <c r="D525" s="23"/>
      <c r="E525" s="23"/>
      <c r="F525" s="27">
        <v>3</v>
      </c>
      <c r="G525" s="27"/>
      <c r="H525" s="27"/>
    </row>
    <row r="526" ht="36.7" customHeight="1" spans="1:8">
      <c r="A526" s="35"/>
      <c r="B526" s="23" t="s">
        <v>431</v>
      </c>
      <c r="C526" s="23"/>
      <c r="D526" s="23"/>
      <c r="E526" s="23"/>
      <c r="F526" s="27">
        <v>23</v>
      </c>
      <c r="G526" s="27"/>
      <c r="H526" s="27"/>
    </row>
    <row r="527" ht="56.05" customHeight="1" spans="1:8">
      <c r="A527" s="35" t="s">
        <v>786</v>
      </c>
      <c r="B527" s="23" t="s">
        <v>955</v>
      </c>
      <c r="C527" s="23"/>
      <c r="D527" s="23"/>
      <c r="E527" s="23"/>
      <c r="F527" s="23"/>
      <c r="G527" s="23"/>
      <c r="H527" s="23"/>
    </row>
    <row r="528" ht="44.25" customHeight="1" spans="1:8">
      <c r="A528" s="35" t="s">
        <v>788</v>
      </c>
      <c r="B528" s="34" t="s">
        <v>789</v>
      </c>
      <c r="C528" s="34" t="s">
        <v>790</v>
      </c>
      <c r="D528" s="34" t="s">
        <v>791</v>
      </c>
      <c r="E528" s="35" t="s">
        <v>792</v>
      </c>
      <c r="F528" s="34" t="s">
        <v>793</v>
      </c>
      <c r="G528" s="35" t="s">
        <v>794</v>
      </c>
      <c r="H528" s="44" t="s">
        <v>795</v>
      </c>
    </row>
    <row r="529" ht="16.35" customHeight="1" spans="1:8">
      <c r="A529" s="35"/>
      <c r="B529" s="45" t="s">
        <v>796</v>
      </c>
      <c r="C529" s="45" t="s">
        <v>797</v>
      </c>
      <c r="D529" s="45" t="s">
        <v>798</v>
      </c>
      <c r="E529" s="45" t="s">
        <v>799</v>
      </c>
      <c r="F529" s="45" t="s">
        <v>800</v>
      </c>
      <c r="G529" s="45" t="s">
        <v>801</v>
      </c>
      <c r="H529" s="45" t="s">
        <v>802</v>
      </c>
    </row>
    <row r="530" ht="16.35" customHeight="1" spans="1:8">
      <c r="A530" s="35"/>
      <c r="B530" s="45"/>
      <c r="C530" s="45" t="s">
        <v>803</v>
      </c>
      <c r="D530" s="45" t="s">
        <v>804</v>
      </c>
      <c r="E530" s="45" t="s">
        <v>799</v>
      </c>
      <c r="F530" s="45" t="s">
        <v>800</v>
      </c>
      <c r="G530" s="45" t="s">
        <v>801</v>
      </c>
      <c r="H530" s="45" t="s">
        <v>802</v>
      </c>
    </row>
    <row r="531" ht="16.35" customHeight="1" spans="1:8">
      <c r="A531" s="35"/>
      <c r="B531" s="45"/>
      <c r="C531" s="45"/>
      <c r="D531" s="45" t="s">
        <v>805</v>
      </c>
      <c r="E531" s="45" t="s">
        <v>799</v>
      </c>
      <c r="F531" s="45" t="s">
        <v>800</v>
      </c>
      <c r="G531" s="45" t="s">
        <v>801</v>
      </c>
      <c r="H531" s="45" t="s">
        <v>802</v>
      </c>
    </row>
    <row r="532" ht="16.35" customHeight="1" spans="1:8">
      <c r="A532" s="35"/>
      <c r="B532" s="45"/>
      <c r="C532" s="45"/>
      <c r="D532" s="45" t="s">
        <v>806</v>
      </c>
      <c r="E532" s="45" t="s">
        <v>799</v>
      </c>
      <c r="F532" s="45" t="s">
        <v>800</v>
      </c>
      <c r="G532" s="45" t="s">
        <v>801</v>
      </c>
      <c r="H532" s="45" t="s">
        <v>802</v>
      </c>
    </row>
    <row r="533" ht="16.35" customHeight="1" spans="1:8">
      <c r="A533" s="35"/>
      <c r="B533" s="45"/>
      <c r="C533" s="45" t="s">
        <v>807</v>
      </c>
      <c r="D533" s="45" t="s">
        <v>808</v>
      </c>
      <c r="E533" s="45"/>
      <c r="F533" s="45" t="s">
        <v>809</v>
      </c>
      <c r="G533" s="45"/>
      <c r="H533" s="45" t="s">
        <v>802</v>
      </c>
    </row>
    <row r="534" ht="16.35" customHeight="1" spans="1:8">
      <c r="A534" s="35"/>
      <c r="B534" s="45"/>
      <c r="C534" s="45"/>
      <c r="D534" s="45" t="s">
        <v>810</v>
      </c>
      <c r="E534" s="45"/>
      <c r="F534" s="45" t="s">
        <v>809</v>
      </c>
      <c r="G534" s="45"/>
      <c r="H534" s="45" t="s">
        <v>802</v>
      </c>
    </row>
    <row r="535" ht="16.35" customHeight="1" spans="1:8">
      <c r="A535" s="35"/>
      <c r="B535" s="45" t="s">
        <v>811</v>
      </c>
      <c r="C535" s="45" t="s">
        <v>812</v>
      </c>
      <c r="D535" s="45" t="s">
        <v>813</v>
      </c>
      <c r="E535" s="45" t="s">
        <v>814</v>
      </c>
      <c r="F535" s="45" t="s">
        <v>815</v>
      </c>
      <c r="G535" s="45" t="s">
        <v>801</v>
      </c>
      <c r="H535" s="45" t="s">
        <v>802</v>
      </c>
    </row>
    <row r="536" ht="16.35" customHeight="1" spans="1:8">
      <c r="A536" s="35"/>
      <c r="B536" s="45"/>
      <c r="C536" s="45"/>
      <c r="D536" s="45" t="s">
        <v>816</v>
      </c>
      <c r="E536" s="45" t="s">
        <v>814</v>
      </c>
      <c r="F536" s="45" t="s">
        <v>817</v>
      </c>
      <c r="G536" s="45" t="s">
        <v>801</v>
      </c>
      <c r="H536" s="45" t="s">
        <v>802</v>
      </c>
    </row>
    <row r="537" ht="16.35" customHeight="1" spans="1:8">
      <c r="A537" s="35"/>
      <c r="B537" s="45"/>
      <c r="C537" s="45"/>
      <c r="D537" s="45" t="s">
        <v>818</v>
      </c>
      <c r="E537" s="45" t="s">
        <v>799</v>
      </c>
      <c r="F537" s="45" t="s">
        <v>800</v>
      </c>
      <c r="G537" s="45" t="s">
        <v>801</v>
      </c>
      <c r="H537" s="45" t="s">
        <v>802</v>
      </c>
    </row>
    <row r="538" ht="16.35" customHeight="1" spans="1:8">
      <c r="A538" s="35"/>
      <c r="B538" s="45" t="s">
        <v>819</v>
      </c>
      <c r="C538" s="45" t="s">
        <v>820</v>
      </c>
      <c r="D538" s="45" t="s">
        <v>821</v>
      </c>
      <c r="E538" s="45" t="s">
        <v>799</v>
      </c>
      <c r="F538" s="45" t="s">
        <v>800</v>
      </c>
      <c r="G538" s="45" t="s">
        <v>801</v>
      </c>
      <c r="H538" s="45" t="s">
        <v>802</v>
      </c>
    </row>
    <row r="539" ht="16.35" customHeight="1" spans="1:8">
      <c r="A539" s="35"/>
      <c r="B539" s="45"/>
      <c r="C539" s="45" t="s">
        <v>822</v>
      </c>
      <c r="D539" s="45" t="s">
        <v>823</v>
      </c>
      <c r="E539" s="45"/>
      <c r="F539" s="45" t="s">
        <v>824</v>
      </c>
      <c r="G539" s="45"/>
      <c r="H539" s="45" t="s">
        <v>802</v>
      </c>
    </row>
    <row r="540" ht="16.35" customHeight="1" spans="1:8">
      <c r="A540" s="35"/>
      <c r="B540" s="45"/>
      <c r="C540" s="45" t="s">
        <v>825</v>
      </c>
      <c r="D540" s="45" t="s">
        <v>826</v>
      </c>
      <c r="E540" s="45"/>
      <c r="F540" s="45" t="s">
        <v>809</v>
      </c>
      <c r="G540" s="45"/>
      <c r="H540" s="45" t="s">
        <v>802</v>
      </c>
    </row>
    <row r="541" ht="16.35" customHeight="1" spans="1:8">
      <c r="A541" s="35"/>
      <c r="B541" s="45"/>
      <c r="C541" s="45"/>
      <c r="D541" s="45" t="s">
        <v>827</v>
      </c>
      <c r="E541" s="45"/>
      <c r="F541" s="45" t="s">
        <v>809</v>
      </c>
      <c r="G541" s="45"/>
      <c r="H541" s="45" t="s">
        <v>802</v>
      </c>
    </row>
    <row r="542" ht="16.35" customHeight="1" spans="1:8">
      <c r="A542" s="35"/>
      <c r="B542" s="45"/>
      <c r="C542" s="45" t="s">
        <v>828</v>
      </c>
      <c r="D542" s="45" t="s">
        <v>829</v>
      </c>
      <c r="E542" s="45"/>
      <c r="F542" s="45" t="s">
        <v>830</v>
      </c>
      <c r="G542" s="45"/>
      <c r="H542" s="45" t="s">
        <v>802</v>
      </c>
    </row>
    <row r="543" ht="16.35" customHeight="1" spans="1:8">
      <c r="A543" s="35"/>
      <c r="B543" s="45"/>
      <c r="C543" s="45" t="s">
        <v>831</v>
      </c>
      <c r="D543" s="45" t="s">
        <v>832</v>
      </c>
      <c r="E543" s="45" t="s">
        <v>799</v>
      </c>
      <c r="F543" s="45" t="s">
        <v>800</v>
      </c>
      <c r="G543" s="45" t="s">
        <v>801</v>
      </c>
      <c r="H543" s="45" t="s">
        <v>802</v>
      </c>
    </row>
    <row r="544" ht="25" customHeight="1" spans="1:8">
      <c r="A544" s="35"/>
      <c r="B544" s="45"/>
      <c r="C544" s="45" t="s">
        <v>833</v>
      </c>
      <c r="D544" s="45" t="s">
        <v>834</v>
      </c>
      <c r="E544" s="45" t="s">
        <v>799</v>
      </c>
      <c r="F544" s="45" t="s">
        <v>815</v>
      </c>
      <c r="G544" s="45" t="s">
        <v>835</v>
      </c>
      <c r="H544" s="45" t="s">
        <v>802</v>
      </c>
    </row>
    <row r="545" ht="16.35" customHeight="1" spans="1:8">
      <c r="A545" s="35"/>
      <c r="B545" s="45" t="s">
        <v>836</v>
      </c>
      <c r="C545" s="45" t="s">
        <v>837</v>
      </c>
      <c r="D545" s="45" t="s">
        <v>838</v>
      </c>
      <c r="E545" s="45" t="s">
        <v>814</v>
      </c>
      <c r="F545" s="45" t="s">
        <v>815</v>
      </c>
      <c r="G545" s="45" t="s">
        <v>801</v>
      </c>
      <c r="H545" s="45" t="s">
        <v>802</v>
      </c>
    </row>
    <row r="546" ht="16.35" customHeight="1" spans="1:8">
      <c r="A546" s="35"/>
      <c r="B546" s="45"/>
      <c r="C546" s="45"/>
      <c r="D546" s="45" t="s">
        <v>839</v>
      </c>
      <c r="E546" s="45" t="s">
        <v>814</v>
      </c>
      <c r="F546" s="45" t="s">
        <v>800</v>
      </c>
      <c r="G546" s="45" t="s">
        <v>801</v>
      </c>
      <c r="H546" s="45" t="s">
        <v>802</v>
      </c>
    </row>
    <row r="547" ht="16.35" customHeight="1" spans="1:8">
      <c r="A547" s="35"/>
      <c r="B547" s="45" t="s">
        <v>840</v>
      </c>
      <c r="C547" s="45" t="s">
        <v>841</v>
      </c>
      <c r="D547" s="45" t="s">
        <v>920</v>
      </c>
      <c r="E547" s="45"/>
      <c r="F547" s="45" t="s">
        <v>956</v>
      </c>
      <c r="G547" s="45"/>
      <c r="H547" s="45" t="s">
        <v>802</v>
      </c>
    </row>
    <row r="548" ht="25" customHeight="1" spans="1:8">
      <c r="A548" s="35"/>
      <c r="B548" s="45"/>
      <c r="C548" s="45" t="s">
        <v>846</v>
      </c>
      <c r="D548" s="45" t="s">
        <v>922</v>
      </c>
      <c r="E548" s="45" t="s">
        <v>799</v>
      </c>
      <c r="F548" s="45" t="s">
        <v>817</v>
      </c>
      <c r="G548" s="45" t="s">
        <v>923</v>
      </c>
      <c r="H548" s="45" t="s">
        <v>802</v>
      </c>
    </row>
    <row r="549" ht="25" customHeight="1" spans="1:8">
      <c r="A549" s="35"/>
      <c r="B549" s="45" t="s">
        <v>854</v>
      </c>
      <c r="C549" s="45" t="s">
        <v>857</v>
      </c>
      <c r="D549" s="45" t="s">
        <v>924</v>
      </c>
      <c r="E549" s="45"/>
      <c r="F549" s="45" t="s">
        <v>957</v>
      </c>
      <c r="G549" s="45"/>
      <c r="H549" s="45" t="s">
        <v>802</v>
      </c>
    </row>
    <row r="550" ht="36.7" customHeight="1" spans="1:8">
      <c r="A550" s="34" t="s">
        <v>772</v>
      </c>
      <c r="B550" s="23" t="s">
        <v>958</v>
      </c>
      <c r="C550" s="23"/>
      <c r="D550" s="23"/>
      <c r="E550" s="23"/>
      <c r="F550" s="23"/>
      <c r="G550" s="23"/>
      <c r="H550" s="23"/>
    </row>
    <row r="551" ht="36.7" customHeight="1" spans="1:8">
      <c r="A551" s="40" t="s">
        <v>774</v>
      </c>
      <c r="B551" s="41">
        <v>121.49</v>
      </c>
      <c r="C551" s="41"/>
      <c r="D551" s="41"/>
      <c r="E551" s="41"/>
      <c r="F551" s="41"/>
      <c r="G551" s="41"/>
      <c r="H551" s="41"/>
    </row>
    <row r="552" ht="36.7" customHeight="1" spans="1:8">
      <c r="A552" s="42" t="s">
        <v>775</v>
      </c>
      <c r="B552" s="23" t="s">
        <v>776</v>
      </c>
      <c r="C552" s="23"/>
      <c r="D552" s="27">
        <v>121.49</v>
      </c>
      <c r="E552" s="27"/>
      <c r="F552" s="27"/>
      <c r="G552" s="27"/>
      <c r="H552" s="27"/>
    </row>
    <row r="553" ht="36.7" customHeight="1" spans="1:8">
      <c r="A553" s="42"/>
      <c r="B553" s="23" t="s">
        <v>777</v>
      </c>
      <c r="C553" s="23"/>
      <c r="D553" s="27">
        <v>102.86</v>
      </c>
      <c r="E553" s="25" t="s">
        <v>778</v>
      </c>
      <c r="F553" s="25"/>
      <c r="G553" s="43">
        <v>5</v>
      </c>
      <c r="H553" s="43"/>
    </row>
    <row r="554" ht="36.7" customHeight="1" spans="1:8">
      <c r="A554" s="42"/>
      <c r="B554" s="23" t="s">
        <v>779</v>
      </c>
      <c r="C554" s="23"/>
      <c r="D554" s="27">
        <v>13.63</v>
      </c>
      <c r="E554" s="25" t="s">
        <v>780</v>
      </c>
      <c r="F554" s="25"/>
      <c r="G554" s="43"/>
      <c r="H554" s="43"/>
    </row>
    <row r="555" ht="36.7" customHeight="1" spans="1:8">
      <c r="A555" s="35" t="s">
        <v>781</v>
      </c>
      <c r="B555" s="35" t="s">
        <v>782</v>
      </c>
      <c r="C555" s="35"/>
      <c r="D555" s="35"/>
      <c r="E555" s="35"/>
      <c r="F555" s="35" t="s">
        <v>783</v>
      </c>
      <c r="G555" s="35"/>
      <c r="H555" s="35"/>
    </row>
    <row r="556" ht="36.7" customHeight="1" spans="1:8">
      <c r="A556" s="35"/>
      <c r="B556" s="23" t="s">
        <v>784</v>
      </c>
      <c r="C556" s="23"/>
      <c r="D556" s="23"/>
      <c r="E556" s="23"/>
      <c r="F556" s="27">
        <v>13.63</v>
      </c>
      <c r="G556" s="27"/>
      <c r="H556" s="27"/>
    </row>
    <row r="557" ht="36.7" customHeight="1" spans="1:8">
      <c r="A557" s="35"/>
      <c r="B557" s="23" t="s">
        <v>785</v>
      </c>
      <c r="C557" s="23"/>
      <c r="D557" s="23"/>
      <c r="E557" s="23"/>
      <c r="F557" s="27">
        <v>102.86</v>
      </c>
      <c r="G557" s="27"/>
      <c r="H557" s="27"/>
    </row>
    <row r="558" ht="36.7" customHeight="1" spans="1:8">
      <c r="A558" s="35"/>
      <c r="B558" s="23" t="s">
        <v>382</v>
      </c>
      <c r="C558" s="23"/>
      <c r="D558" s="23"/>
      <c r="E558" s="23"/>
      <c r="F558" s="27">
        <v>1</v>
      </c>
      <c r="G558" s="27"/>
      <c r="H558" s="27"/>
    </row>
    <row r="559" ht="36.7" customHeight="1" spans="1:8">
      <c r="A559" s="35"/>
      <c r="B559" s="23" t="s">
        <v>431</v>
      </c>
      <c r="C559" s="23"/>
      <c r="D559" s="23"/>
      <c r="E559" s="23"/>
      <c r="F559" s="27">
        <v>4</v>
      </c>
      <c r="G559" s="27"/>
      <c r="H559" s="27"/>
    </row>
    <row r="560" ht="44.25" customHeight="1" spans="1:8">
      <c r="A560" s="35" t="s">
        <v>786</v>
      </c>
      <c r="B560" s="23" t="s">
        <v>959</v>
      </c>
      <c r="C560" s="23"/>
      <c r="D560" s="23"/>
      <c r="E560" s="23"/>
      <c r="F560" s="23"/>
      <c r="G560" s="23"/>
      <c r="H560" s="23"/>
    </row>
    <row r="561" ht="44.25" customHeight="1" spans="1:8">
      <c r="A561" s="35" t="s">
        <v>788</v>
      </c>
      <c r="B561" s="34" t="s">
        <v>789</v>
      </c>
      <c r="C561" s="34" t="s">
        <v>790</v>
      </c>
      <c r="D561" s="34" t="s">
        <v>791</v>
      </c>
      <c r="E561" s="35" t="s">
        <v>792</v>
      </c>
      <c r="F561" s="34" t="s">
        <v>793</v>
      </c>
      <c r="G561" s="35" t="s">
        <v>794</v>
      </c>
      <c r="H561" s="44" t="s">
        <v>795</v>
      </c>
    </row>
    <row r="562" ht="16.35" customHeight="1" spans="1:8">
      <c r="A562" s="35"/>
      <c r="B562" s="45" t="s">
        <v>796</v>
      </c>
      <c r="C562" s="45" t="s">
        <v>797</v>
      </c>
      <c r="D562" s="45" t="s">
        <v>798</v>
      </c>
      <c r="E562" s="45" t="s">
        <v>799</v>
      </c>
      <c r="F562" s="45" t="s">
        <v>800</v>
      </c>
      <c r="G562" s="45" t="s">
        <v>801</v>
      </c>
      <c r="H562" s="45" t="s">
        <v>802</v>
      </c>
    </row>
    <row r="563" ht="16.35" customHeight="1" spans="1:8">
      <c r="A563" s="35"/>
      <c r="B563" s="45"/>
      <c r="C563" s="45" t="s">
        <v>803</v>
      </c>
      <c r="D563" s="45" t="s">
        <v>804</v>
      </c>
      <c r="E563" s="45" t="s">
        <v>799</v>
      </c>
      <c r="F563" s="45" t="s">
        <v>800</v>
      </c>
      <c r="G563" s="45" t="s">
        <v>801</v>
      </c>
      <c r="H563" s="45" t="s">
        <v>802</v>
      </c>
    </row>
    <row r="564" ht="16.35" customHeight="1" spans="1:8">
      <c r="A564" s="35"/>
      <c r="B564" s="45"/>
      <c r="C564" s="45"/>
      <c r="D564" s="45" t="s">
        <v>805</v>
      </c>
      <c r="E564" s="45" t="s">
        <v>799</v>
      </c>
      <c r="F564" s="45" t="s">
        <v>800</v>
      </c>
      <c r="G564" s="45" t="s">
        <v>801</v>
      </c>
      <c r="H564" s="45" t="s">
        <v>802</v>
      </c>
    </row>
    <row r="565" ht="16.35" customHeight="1" spans="1:8">
      <c r="A565" s="35"/>
      <c r="B565" s="45"/>
      <c r="C565" s="45"/>
      <c r="D565" s="45" t="s">
        <v>806</v>
      </c>
      <c r="E565" s="45" t="s">
        <v>799</v>
      </c>
      <c r="F565" s="45" t="s">
        <v>800</v>
      </c>
      <c r="G565" s="45" t="s">
        <v>801</v>
      </c>
      <c r="H565" s="45" t="s">
        <v>802</v>
      </c>
    </row>
    <row r="566" ht="16.35" customHeight="1" spans="1:8">
      <c r="A566" s="35"/>
      <c r="B566" s="45"/>
      <c r="C566" s="45" t="s">
        <v>807</v>
      </c>
      <c r="D566" s="45" t="s">
        <v>808</v>
      </c>
      <c r="E566" s="45"/>
      <c r="F566" s="45" t="s">
        <v>809</v>
      </c>
      <c r="G566" s="45"/>
      <c r="H566" s="45" t="s">
        <v>802</v>
      </c>
    </row>
    <row r="567" ht="16.35" customHeight="1" spans="1:8">
      <c r="A567" s="35"/>
      <c r="B567" s="45"/>
      <c r="C567" s="45"/>
      <c r="D567" s="45" t="s">
        <v>810</v>
      </c>
      <c r="E567" s="45"/>
      <c r="F567" s="45" t="s">
        <v>809</v>
      </c>
      <c r="G567" s="45"/>
      <c r="H567" s="45" t="s">
        <v>802</v>
      </c>
    </row>
    <row r="568" ht="16.35" customHeight="1" spans="1:8">
      <c r="A568" s="35"/>
      <c r="B568" s="45" t="s">
        <v>811</v>
      </c>
      <c r="C568" s="45" t="s">
        <v>812</v>
      </c>
      <c r="D568" s="45" t="s">
        <v>813</v>
      </c>
      <c r="E568" s="45" t="s">
        <v>814</v>
      </c>
      <c r="F568" s="45" t="s">
        <v>815</v>
      </c>
      <c r="G568" s="45" t="s">
        <v>801</v>
      </c>
      <c r="H568" s="45" t="s">
        <v>802</v>
      </c>
    </row>
    <row r="569" ht="16.35" customHeight="1" spans="1:8">
      <c r="A569" s="35"/>
      <c r="B569" s="45"/>
      <c r="C569" s="45"/>
      <c r="D569" s="45" t="s">
        <v>816</v>
      </c>
      <c r="E569" s="45" t="s">
        <v>814</v>
      </c>
      <c r="F569" s="45" t="s">
        <v>817</v>
      </c>
      <c r="G569" s="45" t="s">
        <v>801</v>
      </c>
      <c r="H569" s="45" t="s">
        <v>802</v>
      </c>
    </row>
    <row r="570" ht="16.35" customHeight="1" spans="1:8">
      <c r="A570" s="35"/>
      <c r="B570" s="45"/>
      <c r="C570" s="45"/>
      <c r="D570" s="45" t="s">
        <v>818</v>
      </c>
      <c r="E570" s="45" t="s">
        <v>799</v>
      </c>
      <c r="F570" s="45" t="s">
        <v>800</v>
      </c>
      <c r="G570" s="45" t="s">
        <v>801</v>
      </c>
      <c r="H570" s="45" t="s">
        <v>802</v>
      </c>
    </row>
    <row r="571" ht="16.35" customHeight="1" spans="1:8">
      <c r="A571" s="35"/>
      <c r="B571" s="45" t="s">
        <v>819</v>
      </c>
      <c r="C571" s="45" t="s">
        <v>820</v>
      </c>
      <c r="D571" s="45" t="s">
        <v>821</v>
      </c>
      <c r="E571" s="45" t="s">
        <v>799</v>
      </c>
      <c r="F571" s="45" t="s">
        <v>800</v>
      </c>
      <c r="G571" s="45" t="s">
        <v>801</v>
      </c>
      <c r="H571" s="45" t="s">
        <v>802</v>
      </c>
    </row>
    <row r="572" ht="16.35" customHeight="1" spans="1:8">
      <c r="A572" s="35"/>
      <c r="B572" s="45"/>
      <c r="C572" s="45" t="s">
        <v>822</v>
      </c>
      <c r="D572" s="45" t="s">
        <v>823</v>
      </c>
      <c r="E572" s="45"/>
      <c r="F572" s="45" t="s">
        <v>824</v>
      </c>
      <c r="G572" s="45"/>
      <c r="H572" s="45" t="s">
        <v>802</v>
      </c>
    </row>
    <row r="573" ht="16.35" customHeight="1" spans="1:8">
      <c r="A573" s="35"/>
      <c r="B573" s="45"/>
      <c r="C573" s="45" t="s">
        <v>825</v>
      </c>
      <c r="D573" s="45" t="s">
        <v>826</v>
      </c>
      <c r="E573" s="45"/>
      <c r="F573" s="45" t="s">
        <v>809</v>
      </c>
      <c r="G573" s="45"/>
      <c r="H573" s="45" t="s">
        <v>802</v>
      </c>
    </row>
    <row r="574" ht="16.35" customHeight="1" spans="1:8">
      <c r="A574" s="35"/>
      <c r="B574" s="45"/>
      <c r="C574" s="45"/>
      <c r="D574" s="45" t="s">
        <v>827</v>
      </c>
      <c r="E574" s="45"/>
      <c r="F574" s="45" t="s">
        <v>809</v>
      </c>
      <c r="G574" s="45"/>
      <c r="H574" s="45" t="s">
        <v>802</v>
      </c>
    </row>
    <row r="575" ht="16.35" customHeight="1" spans="1:8">
      <c r="A575" s="35"/>
      <c r="B575" s="45"/>
      <c r="C575" s="45" t="s">
        <v>828</v>
      </c>
      <c r="D575" s="45" t="s">
        <v>829</v>
      </c>
      <c r="E575" s="45"/>
      <c r="F575" s="45" t="s">
        <v>830</v>
      </c>
      <c r="G575" s="45"/>
      <c r="H575" s="45" t="s">
        <v>802</v>
      </c>
    </row>
    <row r="576" ht="16.35" customHeight="1" spans="1:8">
      <c r="A576" s="35"/>
      <c r="B576" s="45"/>
      <c r="C576" s="45" t="s">
        <v>831</v>
      </c>
      <c r="D576" s="45" t="s">
        <v>832</v>
      </c>
      <c r="E576" s="45" t="s">
        <v>799</v>
      </c>
      <c r="F576" s="45" t="s">
        <v>800</v>
      </c>
      <c r="G576" s="45" t="s">
        <v>801</v>
      </c>
      <c r="H576" s="45" t="s">
        <v>802</v>
      </c>
    </row>
    <row r="577" ht="25" customHeight="1" spans="1:8">
      <c r="A577" s="35"/>
      <c r="B577" s="45"/>
      <c r="C577" s="45" t="s">
        <v>833</v>
      </c>
      <c r="D577" s="45" t="s">
        <v>834</v>
      </c>
      <c r="E577" s="45" t="s">
        <v>799</v>
      </c>
      <c r="F577" s="45" t="s">
        <v>815</v>
      </c>
      <c r="G577" s="45" t="s">
        <v>835</v>
      </c>
      <c r="H577" s="45" t="s">
        <v>802</v>
      </c>
    </row>
    <row r="578" ht="16.35" customHeight="1" spans="1:8">
      <c r="A578" s="35"/>
      <c r="B578" s="45" t="s">
        <v>836</v>
      </c>
      <c r="C578" s="45" t="s">
        <v>837</v>
      </c>
      <c r="D578" s="45" t="s">
        <v>838</v>
      </c>
      <c r="E578" s="45" t="s">
        <v>814</v>
      </c>
      <c r="F578" s="45" t="s">
        <v>815</v>
      </c>
      <c r="G578" s="45" t="s">
        <v>801</v>
      </c>
      <c r="H578" s="45" t="s">
        <v>802</v>
      </c>
    </row>
    <row r="579" ht="16.35" customHeight="1" spans="1:8">
      <c r="A579" s="35"/>
      <c r="B579" s="45"/>
      <c r="C579" s="45"/>
      <c r="D579" s="45" t="s">
        <v>839</v>
      </c>
      <c r="E579" s="45" t="s">
        <v>814</v>
      </c>
      <c r="F579" s="45" t="s">
        <v>800</v>
      </c>
      <c r="G579" s="45" t="s">
        <v>801</v>
      </c>
      <c r="H579" s="45" t="s">
        <v>802</v>
      </c>
    </row>
    <row r="580" ht="16.35" customHeight="1" spans="1:8">
      <c r="A580" s="35"/>
      <c r="B580" s="45" t="s">
        <v>840</v>
      </c>
      <c r="C580" s="45" t="s">
        <v>841</v>
      </c>
      <c r="D580" s="45" t="s">
        <v>920</v>
      </c>
      <c r="E580" s="45"/>
      <c r="F580" s="45" t="s">
        <v>960</v>
      </c>
      <c r="G580" s="45"/>
      <c r="H580" s="45" t="s">
        <v>802</v>
      </c>
    </row>
    <row r="581" ht="25" customHeight="1" spans="1:8">
      <c r="A581" s="35"/>
      <c r="B581" s="45"/>
      <c r="C581" s="45" t="s">
        <v>846</v>
      </c>
      <c r="D581" s="45" t="s">
        <v>922</v>
      </c>
      <c r="E581" s="45" t="s">
        <v>799</v>
      </c>
      <c r="F581" s="45" t="s">
        <v>961</v>
      </c>
      <c r="G581" s="45" t="s">
        <v>923</v>
      </c>
      <c r="H581" s="45" t="s">
        <v>802</v>
      </c>
    </row>
    <row r="582" ht="16.35" customHeight="1" spans="1:8">
      <c r="A582" s="35"/>
      <c r="B582" s="45"/>
      <c r="C582" s="45" t="s">
        <v>849</v>
      </c>
      <c r="D582" s="45" t="s">
        <v>884</v>
      </c>
      <c r="E582" s="45" t="s">
        <v>799</v>
      </c>
      <c r="F582" s="45" t="s">
        <v>800</v>
      </c>
      <c r="G582" s="45" t="s">
        <v>801</v>
      </c>
      <c r="H582" s="45" t="s">
        <v>802</v>
      </c>
    </row>
    <row r="583" ht="25" customHeight="1" spans="1:8">
      <c r="A583" s="35"/>
      <c r="B583" s="45" t="s">
        <v>854</v>
      </c>
      <c r="C583" s="45" t="s">
        <v>857</v>
      </c>
      <c r="D583" s="45" t="s">
        <v>924</v>
      </c>
      <c r="E583" s="45"/>
      <c r="F583" s="45" t="s">
        <v>962</v>
      </c>
      <c r="G583" s="45"/>
      <c r="H583" s="45" t="s">
        <v>802</v>
      </c>
    </row>
    <row r="584" ht="36.7" customHeight="1" spans="1:8">
      <c r="A584" s="34" t="s">
        <v>772</v>
      </c>
      <c r="B584" s="23" t="s">
        <v>963</v>
      </c>
      <c r="C584" s="23"/>
      <c r="D584" s="23"/>
      <c r="E584" s="23"/>
      <c r="F584" s="23"/>
      <c r="G584" s="23"/>
      <c r="H584" s="23"/>
    </row>
    <row r="585" ht="36.7" customHeight="1" spans="1:8">
      <c r="A585" s="40" t="s">
        <v>774</v>
      </c>
      <c r="B585" s="41">
        <v>78.57</v>
      </c>
      <c r="C585" s="41"/>
      <c r="D585" s="41"/>
      <c r="E585" s="41"/>
      <c r="F585" s="41"/>
      <c r="G585" s="41"/>
      <c r="H585" s="41"/>
    </row>
    <row r="586" ht="36.7" customHeight="1" spans="1:8">
      <c r="A586" s="42" t="s">
        <v>775</v>
      </c>
      <c r="B586" s="23" t="s">
        <v>776</v>
      </c>
      <c r="C586" s="23"/>
      <c r="D586" s="27">
        <v>78.57</v>
      </c>
      <c r="E586" s="27"/>
      <c r="F586" s="27"/>
      <c r="G586" s="27"/>
      <c r="H586" s="27"/>
    </row>
    <row r="587" ht="36.7" customHeight="1" spans="1:8">
      <c r="A587" s="42"/>
      <c r="B587" s="23" t="s">
        <v>777</v>
      </c>
      <c r="C587" s="23"/>
      <c r="D587" s="27">
        <v>64.42</v>
      </c>
      <c r="E587" s="25" t="s">
        <v>778</v>
      </c>
      <c r="F587" s="25"/>
      <c r="G587" s="43">
        <v>5</v>
      </c>
      <c r="H587" s="43"/>
    </row>
    <row r="588" ht="36.7" customHeight="1" spans="1:8">
      <c r="A588" s="42"/>
      <c r="B588" s="23" t="s">
        <v>779</v>
      </c>
      <c r="C588" s="23"/>
      <c r="D588" s="27">
        <v>9.15</v>
      </c>
      <c r="E588" s="25" t="s">
        <v>780</v>
      </c>
      <c r="F588" s="25"/>
      <c r="G588" s="43"/>
      <c r="H588" s="43"/>
    </row>
    <row r="589" ht="36.7" customHeight="1" spans="1:8">
      <c r="A589" s="35" t="s">
        <v>781</v>
      </c>
      <c r="B589" s="35" t="s">
        <v>782</v>
      </c>
      <c r="C589" s="35"/>
      <c r="D589" s="35"/>
      <c r="E589" s="35"/>
      <c r="F589" s="35" t="s">
        <v>783</v>
      </c>
      <c r="G589" s="35"/>
      <c r="H589" s="35"/>
    </row>
    <row r="590" ht="36.7" customHeight="1" spans="1:8">
      <c r="A590" s="35"/>
      <c r="B590" s="23" t="s">
        <v>784</v>
      </c>
      <c r="C590" s="23"/>
      <c r="D590" s="23"/>
      <c r="E590" s="23"/>
      <c r="F590" s="27">
        <v>9.15</v>
      </c>
      <c r="G590" s="27"/>
      <c r="H590" s="27"/>
    </row>
    <row r="591" ht="36.7" customHeight="1" spans="1:8">
      <c r="A591" s="35"/>
      <c r="B591" s="23" t="s">
        <v>785</v>
      </c>
      <c r="C591" s="23"/>
      <c r="D591" s="23"/>
      <c r="E591" s="23"/>
      <c r="F591" s="27">
        <v>64.42</v>
      </c>
      <c r="G591" s="27"/>
      <c r="H591" s="27"/>
    </row>
    <row r="592" ht="36.7" customHeight="1" spans="1:8">
      <c r="A592" s="35"/>
      <c r="B592" s="23" t="s">
        <v>382</v>
      </c>
      <c r="C592" s="23"/>
      <c r="D592" s="23"/>
      <c r="E592" s="23"/>
      <c r="F592" s="27">
        <v>1</v>
      </c>
      <c r="G592" s="27"/>
      <c r="H592" s="27"/>
    </row>
    <row r="593" ht="36.7" customHeight="1" spans="1:8">
      <c r="A593" s="35"/>
      <c r="B593" s="23" t="s">
        <v>431</v>
      </c>
      <c r="C593" s="23"/>
      <c r="D593" s="23"/>
      <c r="E593" s="23"/>
      <c r="F593" s="27">
        <v>4</v>
      </c>
      <c r="G593" s="27"/>
      <c r="H593" s="27"/>
    </row>
    <row r="594" ht="44.25" customHeight="1" spans="1:8">
      <c r="A594" s="35" t="s">
        <v>786</v>
      </c>
      <c r="B594" s="23" t="s">
        <v>964</v>
      </c>
      <c r="C594" s="23"/>
      <c r="D594" s="23"/>
      <c r="E594" s="23"/>
      <c r="F594" s="23"/>
      <c r="G594" s="23"/>
      <c r="H594" s="23"/>
    </row>
    <row r="595" ht="44.25" customHeight="1" spans="1:8">
      <c r="A595" s="35" t="s">
        <v>788</v>
      </c>
      <c r="B595" s="34" t="s">
        <v>789</v>
      </c>
      <c r="C595" s="34" t="s">
        <v>790</v>
      </c>
      <c r="D595" s="34" t="s">
        <v>791</v>
      </c>
      <c r="E595" s="35" t="s">
        <v>792</v>
      </c>
      <c r="F595" s="34" t="s">
        <v>793</v>
      </c>
      <c r="G595" s="35" t="s">
        <v>794</v>
      </c>
      <c r="H595" s="44" t="s">
        <v>795</v>
      </c>
    </row>
    <row r="596" ht="16.35" customHeight="1" spans="1:8">
      <c r="A596" s="35"/>
      <c r="B596" s="45" t="s">
        <v>796</v>
      </c>
      <c r="C596" s="45" t="s">
        <v>797</v>
      </c>
      <c r="D596" s="45" t="s">
        <v>798</v>
      </c>
      <c r="E596" s="45" t="s">
        <v>799</v>
      </c>
      <c r="F596" s="45" t="s">
        <v>800</v>
      </c>
      <c r="G596" s="45" t="s">
        <v>801</v>
      </c>
      <c r="H596" s="45" t="s">
        <v>802</v>
      </c>
    </row>
    <row r="597" ht="16.35" customHeight="1" spans="1:8">
      <c r="A597" s="35"/>
      <c r="B597" s="45"/>
      <c r="C597" s="45" t="s">
        <v>803</v>
      </c>
      <c r="D597" s="45" t="s">
        <v>804</v>
      </c>
      <c r="E597" s="45" t="s">
        <v>799</v>
      </c>
      <c r="F597" s="45" t="s">
        <v>800</v>
      </c>
      <c r="G597" s="45" t="s">
        <v>801</v>
      </c>
      <c r="H597" s="45" t="s">
        <v>802</v>
      </c>
    </row>
    <row r="598" ht="16.35" customHeight="1" spans="1:8">
      <c r="A598" s="35"/>
      <c r="B598" s="45"/>
      <c r="C598" s="45"/>
      <c r="D598" s="45" t="s">
        <v>805</v>
      </c>
      <c r="E598" s="45" t="s">
        <v>799</v>
      </c>
      <c r="F598" s="45" t="s">
        <v>800</v>
      </c>
      <c r="G598" s="45" t="s">
        <v>801</v>
      </c>
      <c r="H598" s="45" t="s">
        <v>802</v>
      </c>
    </row>
    <row r="599" ht="16.35" customHeight="1" spans="1:8">
      <c r="A599" s="35"/>
      <c r="B599" s="45"/>
      <c r="C599" s="45"/>
      <c r="D599" s="45" t="s">
        <v>806</v>
      </c>
      <c r="E599" s="45" t="s">
        <v>799</v>
      </c>
      <c r="F599" s="45" t="s">
        <v>800</v>
      </c>
      <c r="G599" s="45" t="s">
        <v>801</v>
      </c>
      <c r="H599" s="45" t="s">
        <v>802</v>
      </c>
    </row>
    <row r="600" ht="16.35" customHeight="1" spans="1:8">
      <c r="A600" s="35"/>
      <c r="B600" s="45"/>
      <c r="C600" s="45" t="s">
        <v>807</v>
      </c>
      <c r="D600" s="45" t="s">
        <v>808</v>
      </c>
      <c r="E600" s="45"/>
      <c r="F600" s="45" t="s">
        <v>809</v>
      </c>
      <c r="G600" s="45"/>
      <c r="H600" s="45" t="s">
        <v>802</v>
      </c>
    </row>
    <row r="601" ht="16.35" customHeight="1" spans="1:8">
      <c r="A601" s="35"/>
      <c r="B601" s="45"/>
      <c r="C601" s="45"/>
      <c r="D601" s="45" t="s">
        <v>810</v>
      </c>
      <c r="E601" s="45"/>
      <c r="F601" s="45" t="s">
        <v>809</v>
      </c>
      <c r="G601" s="45"/>
      <c r="H601" s="45" t="s">
        <v>802</v>
      </c>
    </row>
    <row r="602" ht="16.35" customHeight="1" spans="1:8">
      <c r="A602" s="35"/>
      <c r="B602" s="45" t="s">
        <v>811</v>
      </c>
      <c r="C602" s="45" t="s">
        <v>812</v>
      </c>
      <c r="D602" s="45" t="s">
        <v>813</v>
      </c>
      <c r="E602" s="45" t="s">
        <v>814</v>
      </c>
      <c r="F602" s="45" t="s">
        <v>815</v>
      </c>
      <c r="G602" s="45" t="s">
        <v>801</v>
      </c>
      <c r="H602" s="45" t="s">
        <v>802</v>
      </c>
    </row>
    <row r="603" ht="16.35" customHeight="1" spans="1:8">
      <c r="A603" s="35"/>
      <c r="B603" s="45"/>
      <c r="C603" s="45"/>
      <c r="D603" s="45" t="s">
        <v>816</v>
      </c>
      <c r="E603" s="45" t="s">
        <v>814</v>
      </c>
      <c r="F603" s="45" t="s">
        <v>817</v>
      </c>
      <c r="G603" s="45" t="s">
        <v>801</v>
      </c>
      <c r="H603" s="45" t="s">
        <v>802</v>
      </c>
    </row>
    <row r="604" ht="16.35" customHeight="1" spans="1:8">
      <c r="A604" s="35"/>
      <c r="B604" s="45"/>
      <c r="C604" s="45"/>
      <c r="D604" s="45" t="s">
        <v>818</v>
      </c>
      <c r="E604" s="45" t="s">
        <v>799</v>
      </c>
      <c r="F604" s="45" t="s">
        <v>800</v>
      </c>
      <c r="G604" s="45" t="s">
        <v>801</v>
      </c>
      <c r="H604" s="45" t="s">
        <v>802</v>
      </c>
    </row>
    <row r="605" ht="16.35" customHeight="1" spans="1:8">
      <c r="A605" s="35"/>
      <c r="B605" s="45" t="s">
        <v>819</v>
      </c>
      <c r="C605" s="45" t="s">
        <v>820</v>
      </c>
      <c r="D605" s="45" t="s">
        <v>821</v>
      </c>
      <c r="E605" s="45" t="s">
        <v>799</v>
      </c>
      <c r="F605" s="45" t="s">
        <v>800</v>
      </c>
      <c r="G605" s="45" t="s">
        <v>801</v>
      </c>
      <c r="H605" s="45" t="s">
        <v>802</v>
      </c>
    </row>
    <row r="606" ht="16.35" customHeight="1" spans="1:8">
      <c r="A606" s="35"/>
      <c r="B606" s="45"/>
      <c r="C606" s="45" t="s">
        <v>822</v>
      </c>
      <c r="D606" s="45" t="s">
        <v>823</v>
      </c>
      <c r="E606" s="45"/>
      <c r="F606" s="45" t="s">
        <v>824</v>
      </c>
      <c r="G606" s="45"/>
      <c r="H606" s="45" t="s">
        <v>802</v>
      </c>
    </row>
    <row r="607" ht="16.35" customHeight="1" spans="1:8">
      <c r="A607" s="35"/>
      <c r="B607" s="45"/>
      <c r="C607" s="45" t="s">
        <v>825</v>
      </c>
      <c r="D607" s="45" t="s">
        <v>826</v>
      </c>
      <c r="E607" s="45"/>
      <c r="F607" s="45" t="s">
        <v>809</v>
      </c>
      <c r="G607" s="45"/>
      <c r="H607" s="45" t="s">
        <v>802</v>
      </c>
    </row>
    <row r="608" ht="16.35" customHeight="1" spans="1:8">
      <c r="A608" s="35"/>
      <c r="B608" s="45"/>
      <c r="C608" s="45"/>
      <c r="D608" s="45" t="s">
        <v>827</v>
      </c>
      <c r="E608" s="45"/>
      <c r="F608" s="45" t="s">
        <v>809</v>
      </c>
      <c r="G608" s="45"/>
      <c r="H608" s="45" t="s">
        <v>802</v>
      </c>
    </row>
    <row r="609" ht="16.35" customHeight="1" spans="1:8">
      <c r="A609" s="35"/>
      <c r="B609" s="45"/>
      <c r="C609" s="45" t="s">
        <v>828</v>
      </c>
      <c r="D609" s="45" t="s">
        <v>829</v>
      </c>
      <c r="E609" s="45"/>
      <c r="F609" s="45" t="s">
        <v>830</v>
      </c>
      <c r="G609" s="45"/>
      <c r="H609" s="45" t="s">
        <v>802</v>
      </c>
    </row>
    <row r="610" ht="16.35" customHeight="1" spans="1:8">
      <c r="A610" s="35"/>
      <c r="B610" s="45"/>
      <c r="C610" s="45" t="s">
        <v>831</v>
      </c>
      <c r="D610" s="45" t="s">
        <v>832</v>
      </c>
      <c r="E610" s="45" t="s">
        <v>799</v>
      </c>
      <c r="F610" s="45" t="s">
        <v>800</v>
      </c>
      <c r="G610" s="45" t="s">
        <v>801</v>
      </c>
      <c r="H610" s="45" t="s">
        <v>802</v>
      </c>
    </row>
    <row r="611" ht="25" customHeight="1" spans="1:8">
      <c r="A611" s="35"/>
      <c r="B611" s="45"/>
      <c r="C611" s="45" t="s">
        <v>833</v>
      </c>
      <c r="D611" s="45" t="s">
        <v>834</v>
      </c>
      <c r="E611" s="45" t="s">
        <v>799</v>
      </c>
      <c r="F611" s="45" t="s">
        <v>815</v>
      </c>
      <c r="G611" s="45" t="s">
        <v>835</v>
      </c>
      <c r="H611" s="45" t="s">
        <v>802</v>
      </c>
    </row>
    <row r="612" ht="16.35" customHeight="1" spans="1:8">
      <c r="A612" s="35"/>
      <c r="B612" s="45" t="s">
        <v>836</v>
      </c>
      <c r="C612" s="45" t="s">
        <v>837</v>
      </c>
      <c r="D612" s="45" t="s">
        <v>838</v>
      </c>
      <c r="E612" s="45" t="s">
        <v>814</v>
      </c>
      <c r="F612" s="45" t="s">
        <v>815</v>
      </c>
      <c r="G612" s="45" t="s">
        <v>801</v>
      </c>
      <c r="H612" s="45" t="s">
        <v>802</v>
      </c>
    </row>
    <row r="613" ht="16.35" customHeight="1" spans="1:8">
      <c r="A613" s="35"/>
      <c r="B613" s="45"/>
      <c r="C613" s="45"/>
      <c r="D613" s="45" t="s">
        <v>839</v>
      </c>
      <c r="E613" s="45" t="s">
        <v>814</v>
      </c>
      <c r="F613" s="45" t="s">
        <v>800</v>
      </c>
      <c r="G613" s="45" t="s">
        <v>801</v>
      </c>
      <c r="H613" s="45" t="s">
        <v>802</v>
      </c>
    </row>
    <row r="614" ht="16.35" customHeight="1" spans="1:8">
      <c r="A614" s="35"/>
      <c r="B614" s="45" t="s">
        <v>840</v>
      </c>
      <c r="C614" s="45" t="s">
        <v>841</v>
      </c>
      <c r="D614" s="45" t="s">
        <v>920</v>
      </c>
      <c r="E614" s="45"/>
      <c r="F614" s="45" t="s">
        <v>859</v>
      </c>
      <c r="G614" s="45"/>
      <c r="H614" s="45" t="s">
        <v>802</v>
      </c>
    </row>
    <row r="615" ht="25" customHeight="1" spans="1:8">
      <c r="A615" s="35"/>
      <c r="B615" s="45"/>
      <c r="C615" s="45" t="s">
        <v>846</v>
      </c>
      <c r="D615" s="45" t="s">
        <v>922</v>
      </c>
      <c r="E615" s="45" t="s">
        <v>799</v>
      </c>
      <c r="F615" s="45" t="s">
        <v>219</v>
      </c>
      <c r="G615" s="45" t="s">
        <v>923</v>
      </c>
      <c r="H615" s="45" t="s">
        <v>802</v>
      </c>
    </row>
    <row r="616" ht="16.35" customHeight="1" spans="1:8">
      <c r="A616" s="35"/>
      <c r="B616" s="45"/>
      <c r="C616" s="45" t="s">
        <v>849</v>
      </c>
      <c r="D616" s="45" t="s">
        <v>884</v>
      </c>
      <c r="E616" s="45" t="s">
        <v>843</v>
      </c>
      <c r="F616" s="45" t="s">
        <v>800</v>
      </c>
      <c r="G616" s="45" t="s">
        <v>801</v>
      </c>
      <c r="H616" s="45" t="s">
        <v>802</v>
      </c>
    </row>
    <row r="617" ht="16.35" customHeight="1" spans="1:8">
      <c r="A617" s="35"/>
      <c r="B617" s="45"/>
      <c r="C617" s="45"/>
      <c r="D617" s="45" t="s">
        <v>965</v>
      </c>
      <c r="E617" s="45" t="s">
        <v>843</v>
      </c>
      <c r="F617" s="45" t="s">
        <v>800</v>
      </c>
      <c r="G617" s="45" t="s">
        <v>801</v>
      </c>
      <c r="H617" s="45" t="s">
        <v>802</v>
      </c>
    </row>
    <row r="618" ht="25" customHeight="1" spans="1:8">
      <c r="A618" s="35"/>
      <c r="B618" s="45"/>
      <c r="C618" s="45" t="s">
        <v>852</v>
      </c>
      <c r="D618" s="45" t="s">
        <v>930</v>
      </c>
      <c r="E618" s="45" t="s">
        <v>843</v>
      </c>
      <c r="F618" s="45" t="s">
        <v>800</v>
      </c>
      <c r="G618" s="45" t="s">
        <v>801</v>
      </c>
      <c r="H618" s="45" t="s">
        <v>802</v>
      </c>
    </row>
    <row r="619" ht="16.35" customHeight="1" spans="1:8">
      <c r="A619" s="35"/>
      <c r="B619" s="45" t="s">
        <v>854</v>
      </c>
      <c r="C619" s="45" t="s">
        <v>855</v>
      </c>
      <c r="D619" s="45" t="s">
        <v>913</v>
      </c>
      <c r="E619" s="45"/>
      <c r="F619" s="45" t="s">
        <v>859</v>
      </c>
      <c r="G619" s="45"/>
      <c r="H619" s="45" t="s">
        <v>802</v>
      </c>
    </row>
    <row r="620" ht="16.35" customHeight="1" spans="1:8">
      <c r="A620" s="35"/>
      <c r="B620" s="45"/>
      <c r="C620" s="45"/>
      <c r="D620" s="45" t="s">
        <v>856</v>
      </c>
      <c r="E620" s="45" t="s">
        <v>843</v>
      </c>
      <c r="F620" s="45" t="s">
        <v>800</v>
      </c>
      <c r="G620" s="45" t="s">
        <v>801</v>
      </c>
      <c r="H620" s="45" t="s">
        <v>802</v>
      </c>
    </row>
    <row r="621" ht="36.7" customHeight="1" spans="1:8">
      <c r="A621" s="34" t="s">
        <v>772</v>
      </c>
      <c r="B621" s="23" t="s">
        <v>966</v>
      </c>
      <c r="C621" s="23"/>
      <c r="D621" s="23"/>
      <c r="E621" s="23"/>
      <c r="F621" s="23"/>
      <c r="G621" s="23"/>
      <c r="H621" s="23"/>
    </row>
    <row r="622" ht="36.7" customHeight="1" spans="1:8">
      <c r="A622" s="40" t="s">
        <v>774</v>
      </c>
      <c r="B622" s="41">
        <v>110.23</v>
      </c>
      <c r="C622" s="41"/>
      <c r="D622" s="41"/>
      <c r="E622" s="41"/>
      <c r="F622" s="41"/>
      <c r="G622" s="41"/>
      <c r="H622" s="41"/>
    </row>
    <row r="623" ht="36.7" customHeight="1" spans="1:8">
      <c r="A623" s="42" t="s">
        <v>775</v>
      </c>
      <c r="B623" s="23" t="s">
        <v>776</v>
      </c>
      <c r="C623" s="23"/>
      <c r="D623" s="27">
        <v>110.23</v>
      </c>
      <c r="E623" s="27"/>
      <c r="F623" s="27"/>
      <c r="G623" s="27"/>
      <c r="H623" s="27"/>
    </row>
    <row r="624" ht="36.7" customHeight="1" spans="1:8">
      <c r="A624" s="42"/>
      <c r="B624" s="23" t="s">
        <v>777</v>
      </c>
      <c r="C624" s="23"/>
      <c r="D624" s="27">
        <v>92.03</v>
      </c>
      <c r="E624" s="25" t="s">
        <v>778</v>
      </c>
      <c r="F624" s="25"/>
      <c r="G624" s="43">
        <v>5</v>
      </c>
      <c r="H624" s="43"/>
    </row>
    <row r="625" ht="36.7" customHeight="1" spans="1:8">
      <c r="A625" s="42"/>
      <c r="B625" s="23" t="s">
        <v>779</v>
      </c>
      <c r="C625" s="23"/>
      <c r="D625" s="27">
        <v>13.2</v>
      </c>
      <c r="E625" s="25" t="s">
        <v>780</v>
      </c>
      <c r="F625" s="25"/>
      <c r="G625" s="43"/>
      <c r="H625" s="43"/>
    </row>
    <row r="626" ht="36.7" customHeight="1" spans="1:8">
      <c r="A626" s="35" t="s">
        <v>781</v>
      </c>
      <c r="B626" s="35" t="s">
        <v>782</v>
      </c>
      <c r="C626" s="35"/>
      <c r="D626" s="35"/>
      <c r="E626" s="35"/>
      <c r="F626" s="35" t="s">
        <v>783</v>
      </c>
      <c r="G626" s="35"/>
      <c r="H626" s="35"/>
    </row>
    <row r="627" ht="36.7" customHeight="1" spans="1:8">
      <c r="A627" s="35"/>
      <c r="B627" s="23" t="s">
        <v>784</v>
      </c>
      <c r="C627" s="23"/>
      <c r="D627" s="23"/>
      <c r="E627" s="23"/>
      <c r="F627" s="27">
        <v>13.2</v>
      </c>
      <c r="G627" s="27"/>
      <c r="H627" s="27"/>
    </row>
    <row r="628" ht="36.7" customHeight="1" spans="1:8">
      <c r="A628" s="35"/>
      <c r="B628" s="23" t="s">
        <v>785</v>
      </c>
      <c r="C628" s="23"/>
      <c r="D628" s="23"/>
      <c r="E628" s="23"/>
      <c r="F628" s="27">
        <v>92.03</v>
      </c>
      <c r="G628" s="27"/>
      <c r="H628" s="27"/>
    </row>
    <row r="629" ht="36.7" customHeight="1" spans="1:8">
      <c r="A629" s="35"/>
      <c r="B629" s="23" t="s">
        <v>382</v>
      </c>
      <c r="C629" s="23"/>
      <c r="D629" s="23"/>
      <c r="E629" s="23"/>
      <c r="F629" s="27">
        <v>1</v>
      </c>
      <c r="G629" s="27"/>
      <c r="H629" s="27"/>
    </row>
    <row r="630" ht="36.7" customHeight="1" spans="1:8">
      <c r="A630" s="35"/>
      <c r="B630" s="23" t="s">
        <v>431</v>
      </c>
      <c r="C630" s="23"/>
      <c r="D630" s="23"/>
      <c r="E630" s="23"/>
      <c r="F630" s="27">
        <v>4</v>
      </c>
      <c r="G630" s="27"/>
      <c r="H630" s="27"/>
    </row>
    <row r="631" ht="44.25" customHeight="1" spans="1:8">
      <c r="A631" s="35" t="s">
        <v>786</v>
      </c>
      <c r="B631" s="23" t="s">
        <v>967</v>
      </c>
      <c r="C631" s="23"/>
      <c r="D631" s="23"/>
      <c r="E631" s="23"/>
      <c r="F631" s="23"/>
      <c r="G631" s="23"/>
      <c r="H631" s="23"/>
    </row>
    <row r="632" ht="44.25" customHeight="1" spans="1:8">
      <c r="A632" s="35" t="s">
        <v>788</v>
      </c>
      <c r="B632" s="34" t="s">
        <v>789</v>
      </c>
      <c r="C632" s="34" t="s">
        <v>790</v>
      </c>
      <c r="D632" s="34" t="s">
        <v>791</v>
      </c>
      <c r="E632" s="35" t="s">
        <v>792</v>
      </c>
      <c r="F632" s="34" t="s">
        <v>793</v>
      </c>
      <c r="G632" s="35" t="s">
        <v>794</v>
      </c>
      <c r="H632" s="44" t="s">
        <v>795</v>
      </c>
    </row>
    <row r="633" ht="16.35" customHeight="1" spans="1:8">
      <c r="A633" s="35"/>
      <c r="B633" s="45" t="s">
        <v>796</v>
      </c>
      <c r="C633" s="45" t="s">
        <v>797</v>
      </c>
      <c r="D633" s="45" t="s">
        <v>798</v>
      </c>
      <c r="E633" s="45" t="s">
        <v>799</v>
      </c>
      <c r="F633" s="45" t="s">
        <v>800</v>
      </c>
      <c r="G633" s="45" t="s">
        <v>801</v>
      </c>
      <c r="H633" s="45" t="s">
        <v>802</v>
      </c>
    </row>
    <row r="634" ht="16.35" customHeight="1" spans="1:8">
      <c r="A634" s="35"/>
      <c r="B634" s="45"/>
      <c r="C634" s="45" t="s">
        <v>803</v>
      </c>
      <c r="D634" s="45" t="s">
        <v>804</v>
      </c>
      <c r="E634" s="45" t="s">
        <v>799</v>
      </c>
      <c r="F634" s="45" t="s">
        <v>800</v>
      </c>
      <c r="G634" s="45" t="s">
        <v>801</v>
      </c>
      <c r="H634" s="45" t="s">
        <v>802</v>
      </c>
    </row>
    <row r="635" ht="16.35" customHeight="1" spans="1:8">
      <c r="A635" s="35"/>
      <c r="B635" s="45"/>
      <c r="C635" s="45"/>
      <c r="D635" s="45" t="s">
        <v>805</v>
      </c>
      <c r="E635" s="45" t="s">
        <v>799</v>
      </c>
      <c r="F635" s="45" t="s">
        <v>800</v>
      </c>
      <c r="G635" s="45" t="s">
        <v>801</v>
      </c>
      <c r="H635" s="45" t="s">
        <v>802</v>
      </c>
    </row>
    <row r="636" ht="16.35" customHeight="1" spans="1:8">
      <c r="A636" s="35"/>
      <c r="B636" s="45"/>
      <c r="C636" s="45"/>
      <c r="D636" s="45" t="s">
        <v>806</v>
      </c>
      <c r="E636" s="45" t="s">
        <v>799</v>
      </c>
      <c r="F636" s="45" t="s">
        <v>800</v>
      </c>
      <c r="G636" s="45" t="s">
        <v>801</v>
      </c>
      <c r="H636" s="45" t="s">
        <v>802</v>
      </c>
    </row>
    <row r="637" ht="16.35" customHeight="1" spans="1:8">
      <c r="A637" s="35"/>
      <c r="B637" s="45"/>
      <c r="C637" s="45" t="s">
        <v>807</v>
      </c>
      <c r="D637" s="45" t="s">
        <v>808</v>
      </c>
      <c r="E637" s="45"/>
      <c r="F637" s="45" t="s">
        <v>809</v>
      </c>
      <c r="G637" s="45"/>
      <c r="H637" s="45" t="s">
        <v>802</v>
      </c>
    </row>
    <row r="638" ht="16.35" customHeight="1" spans="1:8">
      <c r="A638" s="35"/>
      <c r="B638" s="45"/>
      <c r="C638" s="45"/>
      <c r="D638" s="45" t="s">
        <v>810</v>
      </c>
      <c r="E638" s="45"/>
      <c r="F638" s="45" t="s">
        <v>809</v>
      </c>
      <c r="G638" s="45"/>
      <c r="H638" s="45" t="s">
        <v>802</v>
      </c>
    </row>
    <row r="639" ht="16.35" customHeight="1" spans="1:8">
      <c r="A639" s="35"/>
      <c r="B639" s="45" t="s">
        <v>811</v>
      </c>
      <c r="C639" s="45" t="s">
        <v>812</v>
      </c>
      <c r="D639" s="45" t="s">
        <v>813</v>
      </c>
      <c r="E639" s="45" t="s">
        <v>814</v>
      </c>
      <c r="F639" s="45" t="s">
        <v>815</v>
      </c>
      <c r="G639" s="45" t="s">
        <v>801</v>
      </c>
      <c r="H639" s="45" t="s">
        <v>802</v>
      </c>
    </row>
    <row r="640" ht="16.35" customHeight="1" spans="1:8">
      <c r="A640" s="35"/>
      <c r="B640" s="45"/>
      <c r="C640" s="45"/>
      <c r="D640" s="45" t="s">
        <v>816</v>
      </c>
      <c r="E640" s="45" t="s">
        <v>814</v>
      </c>
      <c r="F640" s="45" t="s">
        <v>817</v>
      </c>
      <c r="G640" s="45" t="s">
        <v>801</v>
      </c>
      <c r="H640" s="45" t="s">
        <v>802</v>
      </c>
    </row>
    <row r="641" ht="16.35" customHeight="1" spans="1:8">
      <c r="A641" s="35"/>
      <c r="B641" s="45"/>
      <c r="C641" s="45"/>
      <c r="D641" s="45" t="s">
        <v>818</v>
      </c>
      <c r="E641" s="45" t="s">
        <v>799</v>
      </c>
      <c r="F641" s="45" t="s">
        <v>800</v>
      </c>
      <c r="G641" s="45" t="s">
        <v>801</v>
      </c>
      <c r="H641" s="45" t="s">
        <v>802</v>
      </c>
    </row>
    <row r="642" ht="16.35" customHeight="1" spans="1:8">
      <c r="A642" s="35"/>
      <c r="B642" s="45" t="s">
        <v>819</v>
      </c>
      <c r="C642" s="45" t="s">
        <v>820</v>
      </c>
      <c r="D642" s="45" t="s">
        <v>821</v>
      </c>
      <c r="E642" s="45" t="s">
        <v>799</v>
      </c>
      <c r="F642" s="45" t="s">
        <v>800</v>
      </c>
      <c r="G642" s="45" t="s">
        <v>801</v>
      </c>
      <c r="H642" s="45" t="s">
        <v>802</v>
      </c>
    </row>
    <row r="643" ht="16.35" customHeight="1" spans="1:8">
      <c r="A643" s="35"/>
      <c r="B643" s="45"/>
      <c r="C643" s="45" t="s">
        <v>822</v>
      </c>
      <c r="D643" s="45" t="s">
        <v>823</v>
      </c>
      <c r="E643" s="45"/>
      <c r="F643" s="45" t="s">
        <v>824</v>
      </c>
      <c r="G643" s="45"/>
      <c r="H643" s="45" t="s">
        <v>802</v>
      </c>
    </row>
    <row r="644" ht="16.35" customHeight="1" spans="1:8">
      <c r="A644" s="35"/>
      <c r="B644" s="45"/>
      <c r="C644" s="45" t="s">
        <v>825</v>
      </c>
      <c r="D644" s="45" t="s">
        <v>826</v>
      </c>
      <c r="E644" s="45"/>
      <c r="F644" s="45" t="s">
        <v>809</v>
      </c>
      <c r="G644" s="45"/>
      <c r="H644" s="45" t="s">
        <v>802</v>
      </c>
    </row>
    <row r="645" ht="16.35" customHeight="1" spans="1:8">
      <c r="A645" s="35"/>
      <c r="B645" s="45"/>
      <c r="C645" s="45"/>
      <c r="D645" s="45" t="s">
        <v>827</v>
      </c>
      <c r="E645" s="45"/>
      <c r="F645" s="45" t="s">
        <v>809</v>
      </c>
      <c r="G645" s="45"/>
      <c r="H645" s="45" t="s">
        <v>802</v>
      </c>
    </row>
    <row r="646" ht="16.35" customHeight="1" spans="1:8">
      <c r="A646" s="35"/>
      <c r="B646" s="45"/>
      <c r="C646" s="45" t="s">
        <v>828</v>
      </c>
      <c r="D646" s="45" t="s">
        <v>829</v>
      </c>
      <c r="E646" s="45"/>
      <c r="F646" s="45" t="s">
        <v>830</v>
      </c>
      <c r="G646" s="45"/>
      <c r="H646" s="45" t="s">
        <v>802</v>
      </c>
    </row>
    <row r="647" ht="16.35" customHeight="1" spans="1:8">
      <c r="A647" s="35"/>
      <c r="B647" s="45"/>
      <c r="C647" s="45" t="s">
        <v>831</v>
      </c>
      <c r="D647" s="45" t="s">
        <v>832</v>
      </c>
      <c r="E647" s="45" t="s">
        <v>799</v>
      </c>
      <c r="F647" s="45" t="s">
        <v>800</v>
      </c>
      <c r="G647" s="45" t="s">
        <v>801</v>
      </c>
      <c r="H647" s="45" t="s">
        <v>802</v>
      </c>
    </row>
    <row r="648" ht="25" customHeight="1" spans="1:8">
      <c r="A648" s="35"/>
      <c r="B648" s="45"/>
      <c r="C648" s="45" t="s">
        <v>833</v>
      </c>
      <c r="D648" s="45" t="s">
        <v>834</v>
      </c>
      <c r="E648" s="45" t="s">
        <v>799</v>
      </c>
      <c r="F648" s="45" t="s">
        <v>815</v>
      </c>
      <c r="G648" s="45" t="s">
        <v>835</v>
      </c>
      <c r="H648" s="45" t="s">
        <v>802</v>
      </c>
    </row>
    <row r="649" ht="16.35" customHeight="1" spans="1:8">
      <c r="A649" s="35"/>
      <c r="B649" s="45" t="s">
        <v>836</v>
      </c>
      <c r="C649" s="45" t="s">
        <v>837</v>
      </c>
      <c r="D649" s="45" t="s">
        <v>838</v>
      </c>
      <c r="E649" s="45" t="s">
        <v>814</v>
      </c>
      <c r="F649" s="45" t="s">
        <v>815</v>
      </c>
      <c r="G649" s="45" t="s">
        <v>801</v>
      </c>
      <c r="H649" s="45" t="s">
        <v>802</v>
      </c>
    </row>
    <row r="650" ht="16.35" customHeight="1" spans="1:8">
      <c r="A650" s="35"/>
      <c r="B650" s="45"/>
      <c r="C650" s="45"/>
      <c r="D650" s="45" t="s">
        <v>839</v>
      </c>
      <c r="E650" s="45" t="s">
        <v>814</v>
      </c>
      <c r="F650" s="45" t="s">
        <v>800</v>
      </c>
      <c r="G650" s="45" t="s">
        <v>801</v>
      </c>
      <c r="H650" s="45" t="s">
        <v>802</v>
      </c>
    </row>
    <row r="651" ht="16.35" customHeight="1" spans="1:8">
      <c r="A651" s="35"/>
      <c r="B651" s="45" t="s">
        <v>840</v>
      </c>
      <c r="C651" s="45" t="s">
        <v>841</v>
      </c>
      <c r="D651" s="45" t="s">
        <v>968</v>
      </c>
      <c r="E651" s="45" t="s">
        <v>843</v>
      </c>
      <c r="F651" s="45" t="s">
        <v>969</v>
      </c>
      <c r="G651" s="45" t="s">
        <v>970</v>
      </c>
      <c r="H651" s="45" t="s">
        <v>802</v>
      </c>
    </row>
    <row r="652" ht="16.35" customHeight="1" spans="1:8">
      <c r="A652" s="35"/>
      <c r="B652" s="45"/>
      <c r="C652" s="45" t="s">
        <v>846</v>
      </c>
      <c r="D652" s="45" t="s">
        <v>971</v>
      </c>
      <c r="E652" s="45" t="s">
        <v>799</v>
      </c>
      <c r="F652" s="45" t="s">
        <v>916</v>
      </c>
      <c r="G652" s="45" t="s">
        <v>892</v>
      </c>
      <c r="H652" s="45" t="s">
        <v>802</v>
      </c>
    </row>
    <row r="653" ht="25" customHeight="1" spans="1:8">
      <c r="A653" s="35"/>
      <c r="B653" s="45" t="s">
        <v>854</v>
      </c>
      <c r="C653" s="45" t="s">
        <v>857</v>
      </c>
      <c r="D653" s="45" t="s">
        <v>924</v>
      </c>
      <c r="E653" s="45"/>
      <c r="F653" s="45" t="s">
        <v>957</v>
      </c>
      <c r="G653" s="45"/>
      <c r="H653" s="45" t="s">
        <v>802</v>
      </c>
    </row>
    <row r="654" ht="36.7" customHeight="1" spans="1:8">
      <c r="A654" s="34" t="s">
        <v>772</v>
      </c>
      <c r="B654" s="23" t="s">
        <v>972</v>
      </c>
      <c r="C654" s="23"/>
      <c r="D654" s="23"/>
      <c r="E654" s="23"/>
      <c r="F654" s="23"/>
      <c r="G654" s="23"/>
      <c r="H654" s="23"/>
    </row>
    <row r="655" ht="36.7" customHeight="1" spans="1:8">
      <c r="A655" s="40" t="s">
        <v>774</v>
      </c>
      <c r="B655" s="41">
        <v>62.92</v>
      </c>
      <c r="C655" s="41"/>
      <c r="D655" s="41"/>
      <c r="E655" s="41"/>
      <c r="F655" s="41"/>
      <c r="G655" s="41"/>
      <c r="H655" s="41"/>
    </row>
    <row r="656" ht="36.7" customHeight="1" spans="1:8">
      <c r="A656" s="42" t="s">
        <v>775</v>
      </c>
      <c r="B656" s="23" t="s">
        <v>776</v>
      </c>
      <c r="C656" s="23"/>
      <c r="D656" s="27">
        <v>62.92</v>
      </c>
      <c r="E656" s="27"/>
      <c r="F656" s="27"/>
      <c r="G656" s="27"/>
      <c r="H656" s="27"/>
    </row>
    <row r="657" ht="36.7" customHeight="1" spans="1:8">
      <c r="A657" s="42"/>
      <c r="B657" s="23" t="s">
        <v>777</v>
      </c>
      <c r="C657" s="23"/>
      <c r="D657" s="27">
        <v>50.66</v>
      </c>
      <c r="E657" s="25" t="s">
        <v>778</v>
      </c>
      <c r="F657" s="25"/>
      <c r="G657" s="43">
        <v>5</v>
      </c>
      <c r="H657" s="43"/>
    </row>
    <row r="658" ht="36.7" customHeight="1" spans="1:8">
      <c r="A658" s="42"/>
      <c r="B658" s="23" t="s">
        <v>779</v>
      </c>
      <c r="C658" s="23"/>
      <c r="D658" s="27">
        <v>7.26</v>
      </c>
      <c r="E658" s="25" t="s">
        <v>780</v>
      </c>
      <c r="F658" s="25"/>
      <c r="G658" s="43"/>
      <c r="H658" s="43"/>
    </row>
    <row r="659" ht="36.7" customHeight="1" spans="1:8">
      <c r="A659" s="35" t="s">
        <v>781</v>
      </c>
      <c r="B659" s="35" t="s">
        <v>782</v>
      </c>
      <c r="C659" s="35"/>
      <c r="D659" s="35"/>
      <c r="E659" s="35"/>
      <c r="F659" s="35" t="s">
        <v>783</v>
      </c>
      <c r="G659" s="35"/>
      <c r="H659" s="35"/>
    </row>
    <row r="660" ht="36.7" customHeight="1" spans="1:8">
      <c r="A660" s="35"/>
      <c r="B660" s="23" t="s">
        <v>784</v>
      </c>
      <c r="C660" s="23"/>
      <c r="D660" s="23"/>
      <c r="E660" s="23"/>
      <c r="F660" s="27">
        <v>7.26</v>
      </c>
      <c r="G660" s="27"/>
      <c r="H660" s="27"/>
    </row>
    <row r="661" ht="36.7" customHeight="1" spans="1:8">
      <c r="A661" s="35"/>
      <c r="B661" s="23" t="s">
        <v>785</v>
      </c>
      <c r="C661" s="23"/>
      <c r="D661" s="23"/>
      <c r="E661" s="23"/>
      <c r="F661" s="27">
        <v>50.66</v>
      </c>
      <c r="G661" s="27"/>
      <c r="H661" s="27"/>
    </row>
    <row r="662" ht="36.7" customHeight="1" spans="1:8">
      <c r="A662" s="35"/>
      <c r="B662" s="23" t="s">
        <v>382</v>
      </c>
      <c r="C662" s="23"/>
      <c r="D662" s="23"/>
      <c r="E662" s="23"/>
      <c r="F662" s="27">
        <v>1</v>
      </c>
      <c r="G662" s="27"/>
      <c r="H662" s="27"/>
    </row>
    <row r="663" ht="36.7" customHeight="1" spans="1:8">
      <c r="A663" s="35"/>
      <c r="B663" s="23" t="s">
        <v>431</v>
      </c>
      <c r="C663" s="23"/>
      <c r="D663" s="23"/>
      <c r="E663" s="23"/>
      <c r="F663" s="27">
        <v>4</v>
      </c>
      <c r="G663" s="27"/>
      <c r="H663" s="27"/>
    </row>
    <row r="664" ht="44.25" customHeight="1" spans="1:8">
      <c r="A664" s="35" t="s">
        <v>786</v>
      </c>
      <c r="B664" s="23" t="s">
        <v>973</v>
      </c>
      <c r="C664" s="23"/>
      <c r="D664" s="23"/>
      <c r="E664" s="23"/>
      <c r="F664" s="23"/>
      <c r="G664" s="23"/>
      <c r="H664" s="23"/>
    </row>
    <row r="665" ht="44.25" customHeight="1" spans="1:8">
      <c r="A665" s="35" t="s">
        <v>788</v>
      </c>
      <c r="B665" s="34" t="s">
        <v>789</v>
      </c>
      <c r="C665" s="34" t="s">
        <v>790</v>
      </c>
      <c r="D665" s="34" t="s">
        <v>791</v>
      </c>
      <c r="E665" s="35" t="s">
        <v>792</v>
      </c>
      <c r="F665" s="34" t="s">
        <v>793</v>
      </c>
      <c r="G665" s="35" t="s">
        <v>794</v>
      </c>
      <c r="H665" s="44" t="s">
        <v>795</v>
      </c>
    </row>
    <row r="666" ht="16.35" customHeight="1" spans="1:8">
      <c r="A666" s="35"/>
      <c r="B666" s="45" t="s">
        <v>796</v>
      </c>
      <c r="C666" s="45" t="s">
        <v>797</v>
      </c>
      <c r="D666" s="45" t="s">
        <v>798</v>
      </c>
      <c r="E666" s="45" t="s">
        <v>799</v>
      </c>
      <c r="F666" s="45" t="s">
        <v>800</v>
      </c>
      <c r="G666" s="45" t="s">
        <v>801</v>
      </c>
      <c r="H666" s="45" t="s">
        <v>802</v>
      </c>
    </row>
    <row r="667" ht="16.35" customHeight="1" spans="1:8">
      <c r="A667" s="35"/>
      <c r="B667" s="45"/>
      <c r="C667" s="45" t="s">
        <v>803</v>
      </c>
      <c r="D667" s="45" t="s">
        <v>804</v>
      </c>
      <c r="E667" s="45" t="s">
        <v>799</v>
      </c>
      <c r="F667" s="45" t="s">
        <v>800</v>
      </c>
      <c r="G667" s="45" t="s">
        <v>801</v>
      </c>
      <c r="H667" s="45" t="s">
        <v>802</v>
      </c>
    </row>
    <row r="668" ht="16.35" customHeight="1" spans="1:8">
      <c r="A668" s="35"/>
      <c r="B668" s="45"/>
      <c r="C668" s="45"/>
      <c r="D668" s="45" t="s">
        <v>805</v>
      </c>
      <c r="E668" s="45" t="s">
        <v>799</v>
      </c>
      <c r="F668" s="45" t="s">
        <v>800</v>
      </c>
      <c r="G668" s="45" t="s">
        <v>801</v>
      </c>
      <c r="H668" s="45" t="s">
        <v>802</v>
      </c>
    </row>
    <row r="669" ht="16.35" customHeight="1" spans="1:8">
      <c r="A669" s="35"/>
      <c r="B669" s="45"/>
      <c r="C669" s="45"/>
      <c r="D669" s="45" t="s">
        <v>806</v>
      </c>
      <c r="E669" s="45" t="s">
        <v>799</v>
      </c>
      <c r="F669" s="45" t="s">
        <v>800</v>
      </c>
      <c r="G669" s="45" t="s">
        <v>801</v>
      </c>
      <c r="H669" s="45" t="s">
        <v>802</v>
      </c>
    </row>
    <row r="670" ht="16.35" customHeight="1" spans="1:8">
      <c r="A670" s="35"/>
      <c r="B670" s="45"/>
      <c r="C670" s="45" t="s">
        <v>807</v>
      </c>
      <c r="D670" s="45" t="s">
        <v>808</v>
      </c>
      <c r="E670" s="45"/>
      <c r="F670" s="45" t="s">
        <v>809</v>
      </c>
      <c r="G670" s="45"/>
      <c r="H670" s="45" t="s">
        <v>802</v>
      </c>
    </row>
    <row r="671" ht="16.35" customHeight="1" spans="1:8">
      <c r="A671" s="35"/>
      <c r="B671" s="45"/>
      <c r="C671" s="45"/>
      <c r="D671" s="45" t="s">
        <v>810</v>
      </c>
      <c r="E671" s="45"/>
      <c r="F671" s="45" t="s">
        <v>809</v>
      </c>
      <c r="G671" s="45"/>
      <c r="H671" s="45" t="s">
        <v>802</v>
      </c>
    </row>
    <row r="672" ht="16.35" customHeight="1" spans="1:8">
      <c r="A672" s="35"/>
      <c r="B672" s="45" t="s">
        <v>811</v>
      </c>
      <c r="C672" s="45" t="s">
        <v>812</v>
      </c>
      <c r="D672" s="45" t="s">
        <v>813</v>
      </c>
      <c r="E672" s="45" t="s">
        <v>814</v>
      </c>
      <c r="F672" s="45" t="s">
        <v>815</v>
      </c>
      <c r="G672" s="45" t="s">
        <v>801</v>
      </c>
      <c r="H672" s="45" t="s">
        <v>802</v>
      </c>
    </row>
    <row r="673" ht="16.35" customHeight="1" spans="1:8">
      <c r="A673" s="35"/>
      <c r="B673" s="45"/>
      <c r="C673" s="45"/>
      <c r="D673" s="45" t="s">
        <v>816</v>
      </c>
      <c r="E673" s="45" t="s">
        <v>814</v>
      </c>
      <c r="F673" s="45" t="s">
        <v>817</v>
      </c>
      <c r="G673" s="45" t="s">
        <v>801</v>
      </c>
      <c r="H673" s="45" t="s">
        <v>802</v>
      </c>
    </row>
    <row r="674" ht="16.35" customHeight="1" spans="1:8">
      <c r="A674" s="35"/>
      <c r="B674" s="45"/>
      <c r="C674" s="45"/>
      <c r="D674" s="45" t="s">
        <v>818</v>
      </c>
      <c r="E674" s="45" t="s">
        <v>799</v>
      </c>
      <c r="F674" s="45" t="s">
        <v>800</v>
      </c>
      <c r="G674" s="45" t="s">
        <v>801</v>
      </c>
      <c r="H674" s="45" t="s">
        <v>802</v>
      </c>
    </row>
    <row r="675" ht="16.35" customHeight="1" spans="1:8">
      <c r="A675" s="35"/>
      <c r="B675" s="45" t="s">
        <v>819</v>
      </c>
      <c r="C675" s="45" t="s">
        <v>820</v>
      </c>
      <c r="D675" s="45" t="s">
        <v>821</v>
      </c>
      <c r="E675" s="45" t="s">
        <v>799</v>
      </c>
      <c r="F675" s="45" t="s">
        <v>800</v>
      </c>
      <c r="G675" s="45" t="s">
        <v>801</v>
      </c>
      <c r="H675" s="45" t="s">
        <v>802</v>
      </c>
    </row>
    <row r="676" ht="16.35" customHeight="1" spans="1:8">
      <c r="A676" s="35"/>
      <c r="B676" s="45"/>
      <c r="C676" s="45" t="s">
        <v>822</v>
      </c>
      <c r="D676" s="45" t="s">
        <v>823</v>
      </c>
      <c r="E676" s="45"/>
      <c r="F676" s="45" t="s">
        <v>824</v>
      </c>
      <c r="G676" s="45"/>
      <c r="H676" s="45" t="s">
        <v>802</v>
      </c>
    </row>
    <row r="677" ht="16.35" customHeight="1" spans="1:8">
      <c r="A677" s="35"/>
      <c r="B677" s="45"/>
      <c r="C677" s="45" t="s">
        <v>825</v>
      </c>
      <c r="D677" s="45" t="s">
        <v>826</v>
      </c>
      <c r="E677" s="45"/>
      <c r="F677" s="45" t="s">
        <v>809</v>
      </c>
      <c r="G677" s="45"/>
      <c r="H677" s="45" t="s">
        <v>802</v>
      </c>
    </row>
    <row r="678" ht="16.35" customHeight="1" spans="1:8">
      <c r="A678" s="35"/>
      <c r="B678" s="45"/>
      <c r="C678" s="45"/>
      <c r="D678" s="45" t="s">
        <v>827</v>
      </c>
      <c r="E678" s="45"/>
      <c r="F678" s="45" t="s">
        <v>809</v>
      </c>
      <c r="G678" s="45"/>
      <c r="H678" s="45" t="s">
        <v>802</v>
      </c>
    </row>
    <row r="679" ht="16.35" customHeight="1" spans="1:8">
      <c r="A679" s="35"/>
      <c r="B679" s="45"/>
      <c r="C679" s="45" t="s">
        <v>828</v>
      </c>
      <c r="D679" s="45" t="s">
        <v>829</v>
      </c>
      <c r="E679" s="45"/>
      <c r="F679" s="45" t="s">
        <v>830</v>
      </c>
      <c r="G679" s="45"/>
      <c r="H679" s="45" t="s">
        <v>802</v>
      </c>
    </row>
    <row r="680" ht="16.35" customHeight="1" spans="1:8">
      <c r="A680" s="35"/>
      <c r="B680" s="45"/>
      <c r="C680" s="45" t="s">
        <v>831</v>
      </c>
      <c r="D680" s="45" t="s">
        <v>832</v>
      </c>
      <c r="E680" s="45" t="s">
        <v>799</v>
      </c>
      <c r="F680" s="45" t="s">
        <v>800</v>
      </c>
      <c r="G680" s="45" t="s">
        <v>801</v>
      </c>
      <c r="H680" s="45" t="s">
        <v>802</v>
      </c>
    </row>
    <row r="681" ht="25" customHeight="1" spans="1:8">
      <c r="A681" s="35"/>
      <c r="B681" s="45"/>
      <c r="C681" s="45" t="s">
        <v>833</v>
      </c>
      <c r="D681" s="45" t="s">
        <v>834</v>
      </c>
      <c r="E681" s="45" t="s">
        <v>799</v>
      </c>
      <c r="F681" s="45" t="s">
        <v>815</v>
      </c>
      <c r="G681" s="45" t="s">
        <v>835</v>
      </c>
      <c r="H681" s="45" t="s">
        <v>802</v>
      </c>
    </row>
    <row r="682" ht="16.35" customHeight="1" spans="1:8">
      <c r="A682" s="35"/>
      <c r="B682" s="45" t="s">
        <v>836</v>
      </c>
      <c r="C682" s="45" t="s">
        <v>837</v>
      </c>
      <c r="D682" s="45" t="s">
        <v>838</v>
      </c>
      <c r="E682" s="45" t="s">
        <v>814</v>
      </c>
      <c r="F682" s="45" t="s">
        <v>815</v>
      </c>
      <c r="G682" s="45" t="s">
        <v>801</v>
      </c>
      <c r="H682" s="45" t="s">
        <v>802</v>
      </c>
    </row>
    <row r="683" ht="16.35" customHeight="1" spans="1:8">
      <c r="A683" s="35"/>
      <c r="B683" s="45"/>
      <c r="C683" s="45"/>
      <c r="D683" s="45" t="s">
        <v>839</v>
      </c>
      <c r="E683" s="45" t="s">
        <v>814</v>
      </c>
      <c r="F683" s="45" t="s">
        <v>800</v>
      </c>
      <c r="G683" s="45" t="s">
        <v>801</v>
      </c>
      <c r="H683" s="45" t="s">
        <v>802</v>
      </c>
    </row>
    <row r="684" ht="16.35" customHeight="1" spans="1:8">
      <c r="A684" s="35"/>
      <c r="B684" s="45" t="s">
        <v>840</v>
      </c>
      <c r="C684" s="45" t="s">
        <v>841</v>
      </c>
      <c r="D684" s="45" t="s">
        <v>920</v>
      </c>
      <c r="E684" s="45"/>
      <c r="F684" s="45" t="s">
        <v>974</v>
      </c>
      <c r="G684" s="45"/>
      <c r="H684" s="45" t="s">
        <v>802</v>
      </c>
    </row>
    <row r="685" ht="25" customHeight="1" spans="1:8">
      <c r="A685" s="35"/>
      <c r="B685" s="45"/>
      <c r="C685" s="45" t="s">
        <v>846</v>
      </c>
      <c r="D685" s="45" t="s">
        <v>922</v>
      </c>
      <c r="E685" s="45" t="s">
        <v>799</v>
      </c>
      <c r="F685" s="45" t="s">
        <v>975</v>
      </c>
      <c r="G685" s="45" t="s">
        <v>923</v>
      </c>
      <c r="H685" s="45" t="s">
        <v>802</v>
      </c>
    </row>
    <row r="686" ht="16.35" customHeight="1" spans="1:8">
      <c r="A686" s="35"/>
      <c r="B686" s="45" t="s">
        <v>854</v>
      </c>
      <c r="C686" s="45" t="s">
        <v>855</v>
      </c>
      <c r="D686" s="45" t="s">
        <v>976</v>
      </c>
      <c r="E686" s="45"/>
      <c r="F686" s="45" t="s">
        <v>977</v>
      </c>
      <c r="G686" s="45"/>
      <c r="H686" s="45" t="s">
        <v>802</v>
      </c>
    </row>
    <row r="687" s="19" customFormat="1" ht="36.7" customHeight="1" spans="1:8">
      <c r="A687" s="34" t="s">
        <v>772</v>
      </c>
      <c r="B687" s="23" t="s">
        <v>978</v>
      </c>
      <c r="C687" s="23"/>
      <c r="D687" s="23"/>
      <c r="E687" s="23"/>
      <c r="F687" s="23"/>
      <c r="G687" s="23"/>
      <c r="H687" s="23"/>
    </row>
    <row r="688" s="19" customFormat="1" ht="36.7" customHeight="1" spans="1:8">
      <c r="A688" s="40" t="s">
        <v>774</v>
      </c>
      <c r="B688" s="46">
        <v>779.3</v>
      </c>
      <c r="C688" s="46"/>
      <c r="D688" s="46"/>
      <c r="E688" s="46"/>
      <c r="F688" s="46"/>
      <c r="G688" s="46"/>
      <c r="H688" s="46"/>
    </row>
    <row r="689" s="19" customFormat="1" ht="36.7" customHeight="1" spans="1:8">
      <c r="A689" s="42" t="s">
        <v>775</v>
      </c>
      <c r="B689" s="23" t="s">
        <v>776</v>
      </c>
      <c r="C689" s="23"/>
      <c r="D689" s="27">
        <v>779.3</v>
      </c>
      <c r="E689" s="27"/>
      <c r="F689" s="27"/>
      <c r="G689" s="27"/>
      <c r="H689" s="27"/>
    </row>
    <row r="690" s="19" customFormat="1" ht="36.7" customHeight="1" spans="1:8">
      <c r="A690" s="42"/>
      <c r="B690" s="23" t="s">
        <v>777</v>
      </c>
      <c r="C690" s="23"/>
      <c r="D690" s="27"/>
      <c r="E690" s="25" t="s">
        <v>778</v>
      </c>
      <c r="F690" s="25"/>
      <c r="G690" s="43">
        <v>558.8</v>
      </c>
      <c r="H690" s="43"/>
    </row>
    <row r="691" s="19" customFormat="1" ht="36.7" customHeight="1" spans="1:8">
      <c r="A691" s="42"/>
      <c r="B691" s="23" t="s">
        <v>779</v>
      </c>
      <c r="C691" s="23"/>
      <c r="D691" s="27">
        <v>5.5</v>
      </c>
      <c r="E691" s="25" t="s">
        <v>780</v>
      </c>
      <c r="F691" s="25"/>
      <c r="G691" s="43">
        <v>215</v>
      </c>
      <c r="H691" s="43"/>
    </row>
    <row r="692" s="19" customFormat="1" ht="36.7" customHeight="1" spans="1:8">
      <c r="A692" s="35" t="s">
        <v>781</v>
      </c>
      <c r="B692" s="35" t="s">
        <v>782</v>
      </c>
      <c r="C692" s="35"/>
      <c r="D692" s="35"/>
      <c r="E692" s="35"/>
      <c r="F692" s="35" t="s">
        <v>783</v>
      </c>
      <c r="G692" s="35"/>
      <c r="H692" s="35"/>
    </row>
    <row r="693" s="19" customFormat="1" ht="36.7" customHeight="1" spans="1:8">
      <c r="A693" s="35"/>
      <c r="B693" s="23" t="s">
        <v>696</v>
      </c>
      <c r="C693" s="23"/>
      <c r="D693" s="23"/>
      <c r="E693" s="23"/>
      <c r="F693" s="27">
        <v>1</v>
      </c>
      <c r="G693" s="27"/>
      <c r="H693" s="27"/>
    </row>
    <row r="694" s="19" customFormat="1" ht="36.7" customHeight="1" spans="1:8">
      <c r="A694" s="35"/>
      <c r="B694" s="23" t="s">
        <v>684</v>
      </c>
      <c r="C694" s="23"/>
      <c r="D694" s="23"/>
      <c r="E694" s="23"/>
      <c r="F694" s="27">
        <v>1</v>
      </c>
      <c r="G694" s="27"/>
      <c r="H694" s="27"/>
    </row>
    <row r="695" s="19" customFormat="1" ht="36.7" customHeight="1" spans="1:8">
      <c r="A695" s="35"/>
      <c r="B695" s="23" t="s">
        <v>692</v>
      </c>
      <c r="C695" s="23"/>
      <c r="D695" s="23"/>
      <c r="E695" s="23"/>
      <c r="F695" s="27">
        <v>2</v>
      </c>
      <c r="G695" s="27"/>
      <c r="H695" s="27"/>
    </row>
    <row r="696" s="19" customFormat="1" ht="36.7" customHeight="1" spans="1:8">
      <c r="A696" s="35"/>
      <c r="B696" s="23" t="s">
        <v>784</v>
      </c>
      <c r="C696" s="23"/>
      <c r="D696" s="23"/>
      <c r="E696" s="23"/>
      <c r="F696" s="27">
        <v>5.5</v>
      </c>
      <c r="G696" s="27"/>
      <c r="H696" s="27"/>
    </row>
    <row r="697" s="19" customFormat="1" ht="36.7" customHeight="1" spans="1:8">
      <c r="A697" s="35"/>
      <c r="B697" s="23" t="s">
        <v>785</v>
      </c>
      <c r="C697" s="23"/>
      <c r="D697" s="23"/>
      <c r="E697" s="23"/>
      <c r="F697" s="27"/>
      <c r="G697" s="27"/>
      <c r="H697" s="27"/>
    </row>
    <row r="698" s="19" customFormat="1" ht="36.7" customHeight="1" spans="1:8">
      <c r="A698" s="35"/>
      <c r="B698" s="23" t="s">
        <v>674</v>
      </c>
      <c r="C698" s="23"/>
      <c r="D698" s="23"/>
      <c r="E698" s="23"/>
      <c r="F698" s="27">
        <v>20</v>
      </c>
      <c r="G698" s="27"/>
      <c r="H698" s="27"/>
    </row>
    <row r="699" s="19" customFormat="1" ht="36.7" customHeight="1" spans="1:8">
      <c r="A699" s="35"/>
      <c r="B699" s="23" t="s">
        <v>708</v>
      </c>
      <c r="C699" s="23"/>
      <c r="D699" s="23"/>
      <c r="E699" s="23"/>
      <c r="F699" s="27">
        <v>28</v>
      </c>
      <c r="G699" s="27"/>
      <c r="H699" s="27"/>
    </row>
    <row r="700" s="19" customFormat="1" ht="36.7" customHeight="1" spans="1:8">
      <c r="A700" s="35"/>
      <c r="B700" s="23" t="s">
        <v>690</v>
      </c>
      <c r="C700" s="23"/>
      <c r="D700" s="23"/>
      <c r="E700" s="23"/>
      <c r="F700" s="27">
        <v>5</v>
      </c>
      <c r="G700" s="27"/>
      <c r="H700" s="27"/>
    </row>
    <row r="701" s="19" customFormat="1" ht="36.7" customHeight="1" spans="1:8">
      <c r="A701" s="35"/>
      <c r="B701" s="23" t="s">
        <v>670</v>
      </c>
      <c r="C701" s="23"/>
      <c r="D701" s="23"/>
      <c r="E701" s="23"/>
      <c r="F701" s="27">
        <v>10</v>
      </c>
      <c r="G701" s="27"/>
      <c r="H701" s="27"/>
    </row>
    <row r="702" s="19" customFormat="1" ht="36.7" customHeight="1" spans="1:8">
      <c r="A702" s="35"/>
      <c r="B702" s="23" t="s">
        <v>702</v>
      </c>
      <c r="C702" s="23"/>
      <c r="D702" s="23"/>
      <c r="E702" s="23"/>
      <c r="F702" s="27">
        <v>2</v>
      </c>
      <c r="G702" s="27"/>
      <c r="H702" s="27"/>
    </row>
    <row r="703" s="19" customFormat="1" ht="36.7" customHeight="1" spans="1:8">
      <c r="A703" s="35"/>
      <c r="B703" s="23" t="s">
        <v>682</v>
      </c>
      <c r="C703" s="23"/>
      <c r="D703" s="23"/>
      <c r="E703" s="23"/>
      <c r="F703" s="27">
        <v>10</v>
      </c>
      <c r="G703" s="27"/>
      <c r="H703" s="27"/>
    </row>
    <row r="704" s="19" customFormat="1" ht="36.7" customHeight="1" spans="1:8">
      <c r="A704" s="35"/>
      <c r="B704" s="23" t="s">
        <v>710</v>
      </c>
      <c r="C704" s="23"/>
      <c r="D704" s="23"/>
      <c r="E704" s="23"/>
      <c r="F704" s="27">
        <v>20</v>
      </c>
      <c r="G704" s="27"/>
      <c r="H704" s="27"/>
    </row>
    <row r="705" s="19" customFormat="1" ht="36.7" customHeight="1" spans="1:8">
      <c r="A705" s="35"/>
      <c r="B705" s="23" t="s">
        <v>700</v>
      </c>
      <c r="C705" s="23"/>
      <c r="D705" s="23"/>
      <c r="E705" s="23"/>
      <c r="F705" s="27">
        <v>2</v>
      </c>
      <c r="G705" s="27"/>
      <c r="H705" s="27"/>
    </row>
    <row r="706" s="19" customFormat="1" ht="36.7" customHeight="1" spans="1:8">
      <c r="A706" s="35"/>
      <c r="B706" s="23" t="s">
        <v>688</v>
      </c>
      <c r="C706" s="23"/>
      <c r="D706" s="23"/>
      <c r="E706" s="23"/>
      <c r="F706" s="27">
        <v>30</v>
      </c>
      <c r="G706" s="27"/>
      <c r="H706" s="27"/>
    </row>
    <row r="707" s="19" customFormat="1" ht="36.7" customHeight="1" spans="1:8">
      <c r="A707" s="35"/>
      <c r="B707" s="23" t="s">
        <v>672</v>
      </c>
      <c r="C707" s="23"/>
      <c r="D707" s="23"/>
      <c r="E707" s="23"/>
      <c r="F707" s="27">
        <v>2</v>
      </c>
      <c r="G707" s="27"/>
      <c r="H707" s="27"/>
    </row>
    <row r="708" s="19" customFormat="1" ht="36.7" customHeight="1" spans="1:8">
      <c r="A708" s="35"/>
      <c r="B708" s="23" t="s">
        <v>680</v>
      </c>
      <c r="C708" s="23"/>
      <c r="D708" s="23"/>
      <c r="E708" s="23"/>
      <c r="F708" s="27">
        <v>222.4</v>
      </c>
      <c r="G708" s="27"/>
      <c r="H708" s="27"/>
    </row>
    <row r="709" s="19" customFormat="1" ht="36.7" customHeight="1" spans="1:8">
      <c r="A709" s="35"/>
      <c r="B709" s="23" t="s">
        <v>714</v>
      </c>
      <c r="C709" s="23"/>
      <c r="D709" s="23"/>
      <c r="E709" s="23"/>
      <c r="F709" s="27">
        <v>5.8</v>
      </c>
      <c r="G709" s="27"/>
      <c r="H709" s="27"/>
    </row>
    <row r="710" s="19" customFormat="1" ht="36.7" customHeight="1" spans="1:8">
      <c r="A710" s="35"/>
      <c r="B710" s="23" t="s">
        <v>712</v>
      </c>
      <c r="C710" s="23"/>
      <c r="D710" s="23"/>
      <c r="E710" s="23"/>
      <c r="F710" s="27">
        <v>40</v>
      </c>
      <c r="G710" s="27"/>
      <c r="H710" s="27"/>
    </row>
    <row r="711" s="19" customFormat="1" ht="36.7" customHeight="1" spans="1:8">
      <c r="A711" s="35"/>
      <c r="B711" s="23" t="s">
        <v>706</v>
      </c>
      <c r="C711" s="23"/>
      <c r="D711" s="23"/>
      <c r="E711" s="23"/>
      <c r="F711" s="27">
        <v>10</v>
      </c>
      <c r="G711" s="27"/>
      <c r="H711" s="27"/>
    </row>
    <row r="712" s="19" customFormat="1" ht="36.7" customHeight="1" spans="1:8">
      <c r="A712" s="35"/>
      <c r="B712" s="23" t="s">
        <v>698</v>
      </c>
      <c r="C712" s="23"/>
      <c r="D712" s="23"/>
      <c r="E712" s="23"/>
      <c r="F712" s="27">
        <v>126.4</v>
      </c>
      <c r="G712" s="27"/>
      <c r="H712" s="27"/>
    </row>
    <row r="713" s="19" customFormat="1" ht="36.7" customHeight="1" spans="1:8">
      <c r="A713" s="35"/>
      <c r="B713" s="23" t="s">
        <v>686</v>
      </c>
      <c r="C713" s="23"/>
      <c r="D713" s="23"/>
      <c r="E713" s="23"/>
      <c r="F713" s="27">
        <v>20</v>
      </c>
      <c r="G713" s="27"/>
      <c r="H713" s="27"/>
    </row>
    <row r="714" s="19" customFormat="1" ht="36.7" customHeight="1" spans="1:8">
      <c r="A714" s="35"/>
      <c r="B714" s="23" t="s">
        <v>715</v>
      </c>
      <c r="C714" s="23"/>
      <c r="D714" s="23"/>
      <c r="E714" s="23"/>
      <c r="F714" s="27">
        <v>1.2</v>
      </c>
      <c r="G714" s="27"/>
      <c r="H714" s="27"/>
    </row>
    <row r="715" s="19" customFormat="1" ht="226.8" customHeight="1" spans="1:8">
      <c r="A715" s="35" t="s">
        <v>786</v>
      </c>
      <c r="B715" s="23" t="s">
        <v>979</v>
      </c>
      <c r="C715" s="23"/>
      <c r="D715" s="23"/>
      <c r="E715" s="23"/>
      <c r="F715" s="23"/>
      <c r="G715" s="23"/>
      <c r="H715" s="23"/>
    </row>
    <row r="716" s="19" customFormat="1" ht="44.25" customHeight="1" spans="1:8">
      <c r="A716" s="35" t="s">
        <v>788</v>
      </c>
      <c r="B716" s="34" t="s">
        <v>789</v>
      </c>
      <c r="C716" s="34" t="s">
        <v>790</v>
      </c>
      <c r="D716" s="34" t="s">
        <v>791</v>
      </c>
      <c r="E716" s="35" t="s">
        <v>792</v>
      </c>
      <c r="F716" s="34" t="s">
        <v>793</v>
      </c>
      <c r="G716" s="35" t="s">
        <v>794</v>
      </c>
      <c r="H716" s="44" t="s">
        <v>795</v>
      </c>
    </row>
    <row r="717" s="19" customFormat="1" ht="16.35" customHeight="1" spans="1:8">
      <c r="A717" s="35"/>
      <c r="B717" s="47" t="s">
        <v>796</v>
      </c>
      <c r="C717" s="47" t="s">
        <v>797</v>
      </c>
      <c r="D717" s="47" t="s">
        <v>798</v>
      </c>
      <c r="E717" s="47" t="s">
        <v>799</v>
      </c>
      <c r="F717" s="47" t="s">
        <v>800</v>
      </c>
      <c r="G717" s="47" t="s">
        <v>801</v>
      </c>
      <c r="H717" s="47" t="s">
        <v>802</v>
      </c>
    </row>
    <row r="718" s="19" customFormat="1" ht="16.35" customHeight="1" spans="1:8">
      <c r="A718" s="35"/>
      <c r="B718" s="47"/>
      <c r="C718" s="47" t="s">
        <v>803</v>
      </c>
      <c r="D718" s="47" t="s">
        <v>804</v>
      </c>
      <c r="E718" s="47" t="s">
        <v>799</v>
      </c>
      <c r="F718" s="47" t="s">
        <v>800</v>
      </c>
      <c r="G718" s="47" t="s">
        <v>801</v>
      </c>
      <c r="H718" s="47" t="s">
        <v>802</v>
      </c>
    </row>
    <row r="719" s="19" customFormat="1" ht="16.35" customHeight="1" spans="1:8">
      <c r="A719" s="35"/>
      <c r="B719" s="47"/>
      <c r="C719" s="47"/>
      <c r="D719" s="47" t="s">
        <v>805</v>
      </c>
      <c r="E719" s="47" t="s">
        <v>799</v>
      </c>
      <c r="F719" s="47" t="s">
        <v>800</v>
      </c>
      <c r="G719" s="47" t="s">
        <v>801</v>
      </c>
      <c r="H719" s="47" t="s">
        <v>802</v>
      </c>
    </row>
    <row r="720" s="19" customFormat="1" ht="16.35" customHeight="1" spans="1:8">
      <c r="A720" s="35"/>
      <c r="B720" s="47"/>
      <c r="C720" s="47"/>
      <c r="D720" s="47" t="s">
        <v>806</v>
      </c>
      <c r="E720" s="47" t="s">
        <v>799</v>
      </c>
      <c r="F720" s="47" t="s">
        <v>800</v>
      </c>
      <c r="G720" s="47" t="s">
        <v>801</v>
      </c>
      <c r="H720" s="47" t="s">
        <v>802</v>
      </c>
    </row>
    <row r="721" s="19" customFormat="1" ht="16.35" customHeight="1" spans="1:8">
      <c r="A721" s="35"/>
      <c r="B721" s="47"/>
      <c r="C721" s="47" t="s">
        <v>807</v>
      </c>
      <c r="D721" s="47" t="s">
        <v>808</v>
      </c>
      <c r="E721" s="47"/>
      <c r="F721" s="47" t="s">
        <v>809</v>
      </c>
      <c r="G721" s="47"/>
      <c r="H721" s="47" t="s">
        <v>802</v>
      </c>
    </row>
    <row r="722" s="19" customFormat="1" ht="16.35" customHeight="1" spans="1:8">
      <c r="A722" s="35"/>
      <c r="B722" s="47"/>
      <c r="C722" s="47"/>
      <c r="D722" s="47" t="s">
        <v>810</v>
      </c>
      <c r="E722" s="47"/>
      <c r="F722" s="47" t="s">
        <v>809</v>
      </c>
      <c r="G722" s="47"/>
      <c r="H722" s="47" t="s">
        <v>802</v>
      </c>
    </row>
    <row r="723" s="19" customFormat="1" ht="16.35" customHeight="1" spans="1:8">
      <c r="A723" s="35"/>
      <c r="B723" s="47" t="s">
        <v>811</v>
      </c>
      <c r="C723" s="47" t="s">
        <v>812</v>
      </c>
      <c r="D723" s="47" t="s">
        <v>813</v>
      </c>
      <c r="E723" s="47" t="s">
        <v>814</v>
      </c>
      <c r="F723" s="47" t="s">
        <v>815</v>
      </c>
      <c r="G723" s="47" t="s">
        <v>801</v>
      </c>
      <c r="H723" s="47" t="s">
        <v>802</v>
      </c>
    </row>
    <row r="724" s="19" customFormat="1" ht="16.35" customHeight="1" spans="1:8">
      <c r="A724" s="35"/>
      <c r="B724" s="47"/>
      <c r="C724" s="47"/>
      <c r="D724" s="47" t="s">
        <v>816</v>
      </c>
      <c r="E724" s="47" t="s">
        <v>814</v>
      </c>
      <c r="F724" s="47" t="s">
        <v>817</v>
      </c>
      <c r="G724" s="47" t="s">
        <v>801</v>
      </c>
      <c r="H724" s="47" t="s">
        <v>802</v>
      </c>
    </row>
    <row r="725" s="19" customFormat="1" ht="16.35" customHeight="1" spans="1:8">
      <c r="A725" s="35"/>
      <c r="B725" s="47"/>
      <c r="C725" s="47"/>
      <c r="D725" s="47" t="s">
        <v>818</v>
      </c>
      <c r="E725" s="47" t="s">
        <v>799</v>
      </c>
      <c r="F725" s="47" t="s">
        <v>800</v>
      </c>
      <c r="G725" s="47" t="s">
        <v>801</v>
      </c>
      <c r="H725" s="47" t="s">
        <v>802</v>
      </c>
    </row>
    <row r="726" s="19" customFormat="1" ht="16.35" customHeight="1" spans="1:8">
      <c r="A726" s="35"/>
      <c r="B726" s="47" t="s">
        <v>819</v>
      </c>
      <c r="C726" s="47" t="s">
        <v>820</v>
      </c>
      <c r="D726" s="47" t="s">
        <v>821</v>
      </c>
      <c r="E726" s="47" t="s">
        <v>799</v>
      </c>
      <c r="F726" s="47" t="s">
        <v>800</v>
      </c>
      <c r="G726" s="47" t="s">
        <v>801</v>
      </c>
      <c r="H726" s="47" t="s">
        <v>802</v>
      </c>
    </row>
    <row r="727" s="19" customFormat="1" ht="16.35" customHeight="1" spans="1:8">
      <c r="A727" s="35"/>
      <c r="B727" s="47"/>
      <c r="C727" s="47" t="s">
        <v>822</v>
      </c>
      <c r="D727" s="47" t="s">
        <v>823</v>
      </c>
      <c r="E727" s="47"/>
      <c r="F727" s="47" t="s">
        <v>824</v>
      </c>
      <c r="G727" s="47"/>
      <c r="H727" s="47" t="s">
        <v>802</v>
      </c>
    </row>
    <row r="728" s="19" customFormat="1" ht="16.35" customHeight="1" spans="1:8">
      <c r="A728" s="35"/>
      <c r="B728" s="47"/>
      <c r="C728" s="47" t="s">
        <v>825</v>
      </c>
      <c r="D728" s="47" t="s">
        <v>826</v>
      </c>
      <c r="E728" s="47"/>
      <c r="F728" s="47" t="s">
        <v>809</v>
      </c>
      <c r="G728" s="47"/>
      <c r="H728" s="47" t="s">
        <v>802</v>
      </c>
    </row>
    <row r="729" s="19" customFormat="1" ht="16.35" customHeight="1" spans="1:8">
      <c r="A729" s="35"/>
      <c r="B729" s="47"/>
      <c r="C729" s="47"/>
      <c r="D729" s="47" t="s">
        <v>827</v>
      </c>
      <c r="E729" s="47"/>
      <c r="F729" s="47" t="s">
        <v>809</v>
      </c>
      <c r="G729" s="47"/>
      <c r="H729" s="47" t="s">
        <v>802</v>
      </c>
    </row>
    <row r="730" s="19" customFormat="1" ht="16.35" customHeight="1" spans="1:8">
      <c r="A730" s="35"/>
      <c r="B730" s="47"/>
      <c r="C730" s="47" t="s">
        <v>828</v>
      </c>
      <c r="D730" s="47" t="s">
        <v>829</v>
      </c>
      <c r="E730" s="47"/>
      <c r="F730" s="47" t="s">
        <v>830</v>
      </c>
      <c r="G730" s="47"/>
      <c r="H730" s="47" t="s">
        <v>802</v>
      </c>
    </row>
    <row r="731" s="19" customFormat="1" ht="16.35" customHeight="1" spans="1:8">
      <c r="A731" s="35"/>
      <c r="B731" s="47"/>
      <c r="C731" s="47" t="s">
        <v>831</v>
      </c>
      <c r="D731" s="47" t="s">
        <v>832</v>
      </c>
      <c r="E731" s="47" t="s">
        <v>799</v>
      </c>
      <c r="F731" s="47" t="s">
        <v>800</v>
      </c>
      <c r="G731" s="47" t="s">
        <v>801</v>
      </c>
      <c r="H731" s="47" t="s">
        <v>802</v>
      </c>
    </row>
    <row r="732" s="19" customFormat="1" ht="25" customHeight="1" spans="1:8">
      <c r="A732" s="35"/>
      <c r="B732" s="47"/>
      <c r="C732" s="47" t="s">
        <v>833</v>
      </c>
      <c r="D732" s="47" t="s">
        <v>834</v>
      </c>
      <c r="E732" s="47" t="s">
        <v>799</v>
      </c>
      <c r="F732" s="47" t="s">
        <v>815</v>
      </c>
      <c r="G732" s="47" t="s">
        <v>835</v>
      </c>
      <c r="H732" s="47" t="s">
        <v>802</v>
      </c>
    </row>
    <row r="733" s="19" customFormat="1" ht="16.35" customHeight="1" spans="1:8">
      <c r="A733" s="35"/>
      <c r="B733" s="47" t="s">
        <v>836</v>
      </c>
      <c r="C733" s="47" t="s">
        <v>837</v>
      </c>
      <c r="D733" s="47" t="s">
        <v>838</v>
      </c>
      <c r="E733" s="47" t="s">
        <v>814</v>
      </c>
      <c r="F733" s="47" t="s">
        <v>815</v>
      </c>
      <c r="G733" s="47" t="s">
        <v>801</v>
      </c>
      <c r="H733" s="47" t="s">
        <v>802</v>
      </c>
    </row>
    <row r="734" s="19" customFormat="1" ht="16.35" customHeight="1" spans="1:8">
      <c r="A734" s="35"/>
      <c r="B734" s="47"/>
      <c r="C734" s="47"/>
      <c r="D734" s="47" t="s">
        <v>839</v>
      </c>
      <c r="E734" s="47" t="s">
        <v>814</v>
      </c>
      <c r="F734" s="47" t="s">
        <v>800</v>
      </c>
      <c r="G734" s="47" t="s">
        <v>801</v>
      </c>
      <c r="H734" s="47" t="s">
        <v>802</v>
      </c>
    </row>
    <row r="735" s="19" customFormat="1" ht="16.35" customHeight="1" spans="1:8">
      <c r="A735" s="35"/>
      <c r="B735" s="47" t="s">
        <v>840</v>
      </c>
      <c r="C735" s="47" t="s">
        <v>841</v>
      </c>
      <c r="D735" s="47" t="s">
        <v>980</v>
      </c>
      <c r="E735" s="47" t="s">
        <v>814</v>
      </c>
      <c r="F735" s="47" t="s">
        <v>981</v>
      </c>
      <c r="G735" s="47" t="s">
        <v>835</v>
      </c>
      <c r="H735" s="47" t="s">
        <v>802</v>
      </c>
    </row>
    <row r="736" s="19" customFormat="1" ht="25" customHeight="1" spans="1:8">
      <c r="A736" s="35"/>
      <c r="B736" s="47"/>
      <c r="C736" s="47" t="s">
        <v>881</v>
      </c>
      <c r="D736" s="47" t="s">
        <v>882</v>
      </c>
      <c r="E736" s="47"/>
      <c r="F736" s="47" t="s">
        <v>982</v>
      </c>
      <c r="G736" s="47"/>
      <c r="H736" s="47" t="s">
        <v>802</v>
      </c>
    </row>
    <row r="737" s="19" customFormat="1" ht="16.35" customHeight="1" spans="1:8">
      <c r="A737" s="35"/>
      <c r="B737" s="47"/>
      <c r="C737" s="47"/>
      <c r="D737" s="47" t="s">
        <v>983</v>
      </c>
      <c r="E737" s="47" t="s">
        <v>843</v>
      </c>
      <c r="F737" s="47" t="s">
        <v>800</v>
      </c>
      <c r="G737" s="47" t="s">
        <v>801</v>
      </c>
      <c r="H737" s="47" t="s">
        <v>802</v>
      </c>
    </row>
    <row r="738" s="19" customFormat="1" ht="16.35" customHeight="1" spans="1:8">
      <c r="A738" s="35"/>
      <c r="B738" s="47" t="s">
        <v>854</v>
      </c>
      <c r="C738" s="47" t="s">
        <v>857</v>
      </c>
      <c r="D738" s="47" t="s">
        <v>876</v>
      </c>
      <c r="E738" s="47"/>
      <c r="F738" s="47" t="s">
        <v>984</v>
      </c>
      <c r="G738" s="47"/>
      <c r="H738" s="47" t="s">
        <v>802</v>
      </c>
    </row>
    <row r="739" s="19" customFormat="1" ht="36.7" customHeight="1" spans="1:8">
      <c r="A739" s="34" t="s">
        <v>772</v>
      </c>
      <c r="B739" s="23" t="s">
        <v>985</v>
      </c>
      <c r="C739" s="23"/>
      <c r="D739" s="23"/>
      <c r="E739" s="23"/>
      <c r="F739" s="23"/>
      <c r="G739" s="23"/>
      <c r="H739" s="23"/>
    </row>
    <row r="740" s="19" customFormat="1" ht="36.7" customHeight="1" spans="1:8">
      <c r="A740" s="40" t="s">
        <v>774</v>
      </c>
      <c r="B740" s="46">
        <v>1218</v>
      </c>
      <c r="C740" s="46"/>
      <c r="D740" s="46"/>
      <c r="E740" s="46"/>
      <c r="F740" s="46"/>
      <c r="G740" s="46"/>
      <c r="H740" s="46"/>
    </row>
    <row r="741" s="19" customFormat="1" ht="36.7" customHeight="1" spans="1:8">
      <c r="A741" s="42" t="s">
        <v>775</v>
      </c>
      <c r="B741" s="23" t="s">
        <v>776</v>
      </c>
      <c r="C741" s="23"/>
      <c r="D741" s="27">
        <v>1218</v>
      </c>
      <c r="E741" s="27"/>
      <c r="F741" s="27"/>
      <c r="G741" s="27"/>
      <c r="H741" s="27"/>
    </row>
    <row r="742" s="19" customFormat="1" ht="36.7" customHeight="1" spans="1:8">
      <c r="A742" s="42"/>
      <c r="B742" s="23" t="s">
        <v>777</v>
      </c>
      <c r="C742" s="23"/>
      <c r="D742" s="27"/>
      <c r="E742" s="25" t="s">
        <v>778</v>
      </c>
      <c r="F742" s="25"/>
      <c r="G742" s="43">
        <v>1062</v>
      </c>
      <c r="H742" s="43"/>
    </row>
    <row r="743" s="19" customFormat="1" ht="36.7" customHeight="1" spans="1:8">
      <c r="A743" s="42"/>
      <c r="B743" s="23" t="s">
        <v>779</v>
      </c>
      <c r="C743" s="23"/>
      <c r="D743" s="27">
        <v>6</v>
      </c>
      <c r="E743" s="25" t="s">
        <v>780</v>
      </c>
      <c r="F743" s="25"/>
      <c r="G743" s="43">
        <v>150</v>
      </c>
      <c r="H743" s="43"/>
    </row>
    <row r="744" s="19" customFormat="1" ht="36.7" customHeight="1" spans="1:8">
      <c r="A744" s="35" t="s">
        <v>781</v>
      </c>
      <c r="B744" s="35" t="s">
        <v>782</v>
      </c>
      <c r="C744" s="35"/>
      <c r="D744" s="35"/>
      <c r="E744" s="35"/>
      <c r="F744" s="35" t="s">
        <v>783</v>
      </c>
      <c r="G744" s="35"/>
      <c r="H744" s="35"/>
    </row>
    <row r="745" s="19" customFormat="1" ht="36.7" customHeight="1" spans="1:8">
      <c r="A745" s="35"/>
      <c r="B745" s="23" t="s">
        <v>731</v>
      </c>
      <c r="C745" s="23"/>
      <c r="D745" s="23"/>
      <c r="E745" s="23"/>
      <c r="F745" s="27">
        <v>17</v>
      </c>
      <c r="G745" s="27"/>
      <c r="H745" s="27"/>
    </row>
    <row r="746" s="19" customFormat="1" ht="36.7" customHeight="1" spans="1:8">
      <c r="A746" s="35"/>
      <c r="B746" s="23" t="s">
        <v>721</v>
      </c>
      <c r="C746" s="23"/>
      <c r="D746" s="23"/>
      <c r="E746" s="23"/>
      <c r="F746" s="27">
        <v>902.28</v>
      </c>
      <c r="G746" s="27"/>
      <c r="H746" s="27"/>
    </row>
    <row r="747" s="19" customFormat="1" ht="36.7" customHeight="1" spans="1:8">
      <c r="A747" s="35"/>
      <c r="B747" s="23" t="s">
        <v>735</v>
      </c>
      <c r="C747" s="23"/>
      <c r="D747" s="23"/>
      <c r="E747" s="23"/>
      <c r="F747" s="27">
        <v>5.22</v>
      </c>
      <c r="G747" s="27"/>
      <c r="H747" s="27"/>
    </row>
    <row r="748" s="19" customFormat="1" ht="36.7" customHeight="1" spans="1:8">
      <c r="A748" s="35"/>
      <c r="B748" s="23" t="s">
        <v>723</v>
      </c>
      <c r="C748" s="23"/>
      <c r="D748" s="23"/>
      <c r="E748" s="23"/>
      <c r="F748" s="27">
        <v>3</v>
      </c>
      <c r="G748" s="27"/>
      <c r="H748" s="27"/>
    </row>
    <row r="749" s="19" customFormat="1" ht="36.7" customHeight="1" spans="1:8">
      <c r="A749" s="35"/>
      <c r="B749" s="23" t="s">
        <v>784</v>
      </c>
      <c r="C749" s="23"/>
      <c r="D749" s="23"/>
      <c r="E749" s="23"/>
      <c r="F749" s="27">
        <v>6</v>
      </c>
      <c r="G749" s="27"/>
      <c r="H749" s="27"/>
    </row>
    <row r="750" s="19" customFormat="1" ht="36.7" customHeight="1" spans="1:8">
      <c r="A750" s="35"/>
      <c r="B750" s="23" t="s">
        <v>785</v>
      </c>
      <c r="C750" s="23"/>
      <c r="D750" s="23"/>
      <c r="E750" s="23"/>
      <c r="F750" s="27"/>
      <c r="G750" s="27"/>
      <c r="H750" s="27"/>
    </row>
    <row r="751" s="19" customFormat="1" ht="36.7" customHeight="1" spans="1:8">
      <c r="A751" s="35"/>
      <c r="B751" s="23" t="s">
        <v>719</v>
      </c>
      <c r="C751" s="23"/>
      <c r="D751" s="23"/>
      <c r="E751" s="23"/>
      <c r="F751" s="27">
        <v>20</v>
      </c>
      <c r="G751" s="27"/>
      <c r="H751" s="27"/>
    </row>
    <row r="752" s="19" customFormat="1" ht="36.7" customHeight="1" spans="1:8">
      <c r="A752" s="35"/>
      <c r="B752" s="23" t="s">
        <v>733</v>
      </c>
      <c r="C752" s="23"/>
      <c r="D752" s="23"/>
      <c r="E752" s="23"/>
      <c r="F752" s="27">
        <v>7</v>
      </c>
      <c r="G752" s="27"/>
      <c r="H752" s="27"/>
    </row>
    <row r="753" s="19" customFormat="1" ht="36.7" customHeight="1" spans="1:8">
      <c r="A753" s="35"/>
      <c r="B753" s="23" t="s">
        <v>717</v>
      </c>
      <c r="C753" s="23"/>
      <c r="D753" s="23"/>
      <c r="E753" s="23"/>
      <c r="F753" s="27">
        <v>20</v>
      </c>
      <c r="G753" s="27"/>
      <c r="H753" s="27"/>
    </row>
    <row r="754" s="19" customFormat="1" ht="36.7" customHeight="1" spans="1:8">
      <c r="A754" s="35"/>
      <c r="B754" s="23" t="s">
        <v>726</v>
      </c>
      <c r="C754" s="23"/>
      <c r="D754" s="23"/>
      <c r="E754" s="23"/>
      <c r="F754" s="27">
        <v>36</v>
      </c>
      <c r="G754" s="27"/>
      <c r="H754" s="27"/>
    </row>
    <row r="755" s="19" customFormat="1" ht="36.7" customHeight="1" spans="1:8">
      <c r="A755" s="35"/>
      <c r="B755" s="23" t="s">
        <v>741</v>
      </c>
      <c r="C755" s="23"/>
      <c r="D755" s="23"/>
      <c r="E755" s="23"/>
      <c r="F755" s="27">
        <v>20</v>
      </c>
      <c r="G755" s="27"/>
      <c r="H755" s="27"/>
    </row>
    <row r="756" s="19" customFormat="1" ht="36.7" customHeight="1" spans="1:8">
      <c r="A756" s="35"/>
      <c r="B756" s="23" t="s">
        <v>739</v>
      </c>
      <c r="C756" s="23"/>
      <c r="D756" s="23"/>
      <c r="E756" s="23"/>
      <c r="F756" s="27">
        <v>20</v>
      </c>
      <c r="G756" s="27"/>
      <c r="H756" s="27"/>
    </row>
    <row r="757" s="19" customFormat="1" ht="36.7" customHeight="1" spans="1:8">
      <c r="A757" s="35"/>
      <c r="B757" s="23" t="s">
        <v>501</v>
      </c>
      <c r="C757" s="23"/>
      <c r="D757" s="23"/>
      <c r="E757" s="23"/>
      <c r="F757" s="27">
        <v>10</v>
      </c>
      <c r="G757" s="27"/>
      <c r="H757" s="27"/>
    </row>
    <row r="758" s="19" customFormat="1" ht="36.7" customHeight="1" spans="1:8">
      <c r="A758" s="35"/>
      <c r="B758" s="23" t="s">
        <v>737</v>
      </c>
      <c r="C758" s="23"/>
      <c r="D758" s="23"/>
      <c r="E758" s="23"/>
      <c r="F758" s="27">
        <v>1.5</v>
      </c>
      <c r="G758" s="27"/>
      <c r="H758" s="27"/>
    </row>
    <row r="759" s="19" customFormat="1" ht="44.25" customHeight="1" spans="1:8">
      <c r="A759" s="35" t="s">
        <v>786</v>
      </c>
      <c r="B759" s="23" t="s">
        <v>986</v>
      </c>
      <c r="C759" s="23"/>
      <c r="D759" s="23"/>
      <c r="E759" s="23"/>
      <c r="F759" s="23"/>
      <c r="G759" s="23"/>
      <c r="H759" s="23"/>
    </row>
    <row r="760" s="19" customFormat="1" ht="44.25" customHeight="1" spans="1:8">
      <c r="A760" s="35" t="s">
        <v>788</v>
      </c>
      <c r="B760" s="34" t="s">
        <v>789</v>
      </c>
      <c r="C760" s="34" t="s">
        <v>790</v>
      </c>
      <c r="D760" s="34" t="s">
        <v>791</v>
      </c>
      <c r="E760" s="35" t="s">
        <v>792</v>
      </c>
      <c r="F760" s="34" t="s">
        <v>793</v>
      </c>
      <c r="G760" s="35" t="s">
        <v>794</v>
      </c>
      <c r="H760" s="44" t="s">
        <v>795</v>
      </c>
    </row>
    <row r="761" s="19" customFormat="1" ht="16.35" customHeight="1" spans="1:8">
      <c r="A761" s="35"/>
      <c r="B761" s="47" t="s">
        <v>796</v>
      </c>
      <c r="C761" s="47" t="s">
        <v>797</v>
      </c>
      <c r="D761" s="47" t="s">
        <v>798</v>
      </c>
      <c r="E761" s="47" t="s">
        <v>799</v>
      </c>
      <c r="F761" s="47" t="s">
        <v>800</v>
      </c>
      <c r="G761" s="47" t="s">
        <v>801</v>
      </c>
      <c r="H761" s="47" t="s">
        <v>802</v>
      </c>
    </row>
    <row r="762" s="19" customFormat="1" ht="16.35" customHeight="1" spans="1:8">
      <c r="A762" s="35"/>
      <c r="B762" s="47"/>
      <c r="C762" s="47" t="s">
        <v>803</v>
      </c>
      <c r="D762" s="47" t="s">
        <v>804</v>
      </c>
      <c r="E762" s="47" t="s">
        <v>799</v>
      </c>
      <c r="F762" s="47" t="s">
        <v>800</v>
      </c>
      <c r="G762" s="47" t="s">
        <v>801</v>
      </c>
      <c r="H762" s="47" t="s">
        <v>802</v>
      </c>
    </row>
    <row r="763" s="19" customFormat="1" ht="16.35" customHeight="1" spans="1:8">
      <c r="A763" s="35"/>
      <c r="B763" s="47"/>
      <c r="C763" s="47"/>
      <c r="D763" s="47" t="s">
        <v>805</v>
      </c>
      <c r="E763" s="47" t="s">
        <v>799</v>
      </c>
      <c r="F763" s="47" t="s">
        <v>800</v>
      </c>
      <c r="G763" s="47" t="s">
        <v>801</v>
      </c>
      <c r="H763" s="47" t="s">
        <v>802</v>
      </c>
    </row>
    <row r="764" s="19" customFormat="1" ht="16.35" customHeight="1" spans="1:8">
      <c r="A764" s="35"/>
      <c r="B764" s="47"/>
      <c r="C764" s="47"/>
      <c r="D764" s="47" t="s">
        <v>806</v>
      </c>
      <c r="E764" s="47" t="s">
        <v>799</v>
      </c>
      <c r="F764" s="47" t="s">
        <v>800</v>
      </c>
      <c r="G764" s="47" t="s">
        <v>801</v>
      </c>
      <c r="H764" s="47" t="s">
        <v>802</v>
      </c>
    </row>
    <row r="765" s="19" customFormat="1" ht="16.35" customHeight="1" spans="1:8">
      <c r="A765" s="35"/>
      <c r="B765" s="47"/>
      <c r="C765" s="47" t="s">
        <v>807</v>
      </c>
      <c r="D765" s="47" t="s">
        <v>808</v>
      </c>
      <c r="E765" s="47"/>
      <c r="F765" s="47" t="s">
        <v>809</v>
      </c>
      <c r="G765" s="47"/>
      <c r="H765" s="47" t="s">
        <v>802</v>
      </c>
    </row>
    <row r="766" s="19" customFormat="1" ht="16.35" customHeight="1" spans="1:8">
      <c r="A766" s="35"/>
      <c r="B766" s="47"/>
      <c r="C766" s="47"/>
      <c r="D766" s="47" t="s">
        <v>810</v>
      </c>
      <c r="E766" s="47"/>
      <c r="F766" s="47" t="s">
        <v>809</v>
      </c>
      <c r="G766" s="47"/>
      <c r="H766" s="47" t="s">
        <v>802</v>
      </c>
    </row>
    <row r="767" s="19" customFormat="1" ht="16.35" customHeight="1" spans="1:8">
      <c r="A767" s="35"/>
      <c r="B767" s="47" t="s">
        <v>811</v>
      </c>
      <c r="C767" s="47" t="s">
        <v>812</v>
      </c>
      <c r="D767" s="47" t="s">
        <v>813</v>
      </c>
      <c r="E767" s="47" t="s">
        <v>814</v>
      </c>
      <c r="F767" s="47" t="s">
        <v>815</v>
      </c>
      <c r="G767" s="47" t="s">
        <v>801</v>
      </c>
      <c r="H767" s="47" t="s">
        <v>802</v>
      </c>
    </row>
    <row r="768" s="19" customFormat="1" ht="16.35" customHeight="1" spans="1:8">
      <c r="A768" s="35"/>
      <c r="B768" s="47"/>
      <c r="C768" s="47"/>
      <c r="D768" s="47" t="s">
        <v>816</v>
      </c>
      <c r="E768" s="47" t="s">
        <v>814</v>
      </c>
      <c r="F768" s="47" t="s">
        <v>817</v>
      </c>
      <c r="G768" s="47" t="s">
        <v>801</v>
      </c>
      <c r="H768" s="47" t="s">
        <v>802</v>
      </c>
    </row>
    <row r="769" s="19" customFormat="1" ht="16.35" customHeight="1" spans="1:8">
      <c r="A769" s="35"/>
      <c r="B769" s="47"/>
      <c r="C769" s="47"/>
      <c r="D769" s="47" t="s">
        <v>818</v>
      </c>
      <c r="E769" s="47" t="s">
        <v>799</v>
      </c>
      <c r="F769" s="47" t="s">
        <v>800</v>
      </c>
      <c r="G769" s="47" t="s">
        <v>801</v>
      </c>
      <c r="H769" s="47" t="s">
        <v>802</v>
      </c>
    </row>
    <row r="770" s="19" customFormat="1" ht="16.35" customHeight="1" spans="1:8">
      <c r="A770" s="35"/>
      <c r="B770" s="47" t="s">
        <v>819</v>
      </c>
      <c r="C770" s="47" t="s">
        <v>820</v>
      </c>
      <c r="D770" s="47" t="s">
        <v>821</v>
      </c>
      <c r="E770" s="47" t="s">
        <v>799</v>
      </c>
      <c r="F770" s="47" t="s">
        <v>800</v>
      </c>
      <c r="G770" s="47" t="s">
        <v>801</v>
      </c>
      <c r="H770" s="47" t="s">
        <v>802</v>
      </c>
    </row>
    <row r="771" s="19" customFormat="1" ht="16.35" customHeight="1" spans="1:8">
      <c r="A771" s="35"/>
      <c r="B771" s="47"/>
      <c r="C771" s="47" t="s">
        <v>822</v>
      </c>
      <c r="D771" s="47" t="s">
        <v>823</v>
      </c>
      <c r="E771" s="47"/>
      <c r="F771" s="47" t="s">
        <v>824</v>
      </c>
      <c r="G771" s="47"/>
      <c r="H771" s="47" t="s">
        <v>802</v>
      </c>
    </row>
    <row r="772" s="19" customFormat="1" ht="16.35" customHeight="1" spans="1:8">
      <c r="A772" s="35"/>
      <c r="B772" s="47"/>
      <c r="C772" s="47" t="s">
        <v>825</v>
      </c>
      <c r="D772" s="47" t="s">
        <v>826</v>
      </c>
      <c r="E772" s="47"/>
      <c r="F772" s="47" t="s">
        <v>809</v>
      </c>
      <c r="G772" s="47"/>
      <c r="H772" s="47" t="s">
        <v>802</v>
      </c>
    </row>
    <row r="773" s="19" customFormat="1" ht="16.35" customHeight="1" spans="1:8">
      <c r="A773" s="35"/>
      <c r="B773" s="47"/>
      <c r="C773" s="47"/>
      <c r="D773" s="47" t="s">
        <v>827</v>
      </c>
      <c r="E773" s="47"/>
      <c r="F773" s="47" t="s">
        <v>809</v>
      </c>
      <c r="G773" s="47"/>
      <c r="H773" s="47" t="s">
        <v>802</v>
      </c>
    </row>
    <row r="774" s="19" customFormat="1" ht="16.35" customHeight="1" spans="1:8">
      <c r="A774" s="35"/>
      <c r="B774" s="47"/>
      <c r="C774" s="47" t="s">
        <v>828</v>
      </c>
      <c r="D774" s="47" t="s">
        <v>829</v>
      </c>
      <c r="E774" s="47"/>
      <c r="F774" s="47" t="s">
        <v>830</v>
      </c>
      <c r="G774" s="47"/>
      <c r="H774" s="47" t="s">
        <v>802</v>
      </c>
    </row>
    <row r="775" s="19" customFormat="1" ht="16.35" customHeight="1" spans="1:8">
      <c r="A775" s="35"/>
      <c r="B775" s="47"/>
      <c r="C775" s="47" t="s">
        <v>831</v>
      </c>
      <c r="D775" s="47" t="s">
        <v>832</v>
      </c>
      <c r="E775" s="47" t="s">
        <v>799</v>
      </c>
      <c r="F775" s="47" t="s">
        <v>800</v>
      </c>
      <c r="G775" s="47" t="s">
        <v>801</v>
      </c>
      <c r="H775" s="47" t="s">
        <v>802</v>
      </c>
    </row>
    <row r="776" s="19" customFormat="1" ht="25" customHeight="1" spans="1:8">
      <c r="A776" s="35"/>
      <c r="B776" s="47"/>
      <c r="C776" s="47" t="s">
        <v>833</v>
      </c>
      <c r="D776" s="47" t="s">
        <v>834</v>
      </c>
      <c r="E776" s="47" t="s">
        <v>799</v>
      </c>
      <c r="F776" s="47" t="s">
        <v>815</v>
      </c>
      <c r="G776" s="47" t="s">
        <v>835</v>
      </c>
      <c r="H776" s="47" t="s">
        <v>802</v>
      </c>
    </row>
    <row r="777" s="19" customFormat="1" ht="16.35" customHeight="1" spans="1:8">
      <c r="A777" s="35"/>
      <c r="B777" s="47" t="s">
        <v>836</v>
      </c>
      <c r="C777" s="47" t="s">
        <v>837</v>
      </c>
      <c r="D777" s="47" t="s">
        <v>838</v>
      </c>
      <c r="E777" s="47" t="s">
        <v>814</v>
      </c>
      <c r="F777" s="47" t="s">
        <v>815</v>
      </c>
      <c r="G777" s="47" t="s">
        <v>801</v>
      </c>
      <c r="H777" s="47" t="s">
        <v>802</v>
      </c>
    </row>
    <row r="778" s="19" customFormat="1" ht="16.35" customHeight="1" spans="1:8">
      <c r="A778" s="35"/>
      <c r="B778" s="47"/>
      <c r="C778" s="47"/>
      <c r="D778" s="47" t="s">
        <v>839</v>
      </c>
      <c r="E778" s="47" t="s">
        <v>814</v>
      </c>
      <c r="F778" s="47" t="s">
        <v>800</v>
      </c>
      <c r="G778" s="47" t="s">
        <v>801</v>
      </c>
      <c r="H778" s="47" t="s">
        <v>802</v>
      </c>
    </row>
    <row r="779" s="19" customFormat="1" ht="16.35" customHeight="1" spans="1:8">
      <c r="A779" s="35"/>
      <c r="B779" s="47" t="s">
        <v>840</v>
      </c>
      <c r="C779" s="47" t="s">
        <v>862</v>
      </c>
      <c r="D779" s="47" t="s">
        <v>987</v>
      </c>
      <c r="E779" s="47" t="s">
        <v>843</v>
      </c>
      <c r="F779" s="47" t="s">
        <v>170</v>
      </c>
      <c r="G779" s="47" t="s">
        <v>801</v>
      </c>
      <c r="H779" s="47" t="s">
        <v>802</v>
      </c>
    </row>
    <row r="780" s="19" customFormat="1" ht="25" customHeight="1" spans="1:8">
      <c r="A780" s="35"/>
      <c r="B780" s="47"/>
      <c r="C780" s="47" t="s">
        <v>841</v>
      </c>
      <c r="D780" s="47" t="s">
        <v>988</v>
      </c>
      <c r="E780" s="47"/>
      <c r="F780" s="47" t="s">
        <v>989</v>
      </c>
      <c r="G780" s="47"/>
      <c r="H780" s="47" t="s">
        <v>802</v>
      </c>
    </row>
    <row r="781" s="19" customFormat="1" ht="16.35" customHeight="1" spans="1:8">
      <c r="A781" s="35"/>
      <c r="B781" s="47"/>
      <c r="C781" s="47" t="s">
        <v>852</v>
      </c>
      <c r="D781" s="47" t="s">
        <v>912</v>
      </c>
      <c r="E781" s="47" t="s">
        <v>843</v>
      </c>
      <c r="F781" s="47" t="s">
        <v>875</v>
      </c>
      <c r="G781" s="47" t="s">
        <v>801</v>
      </c>
      <c r="H781" s="47" t="s">
        <v>802</v>
      </c>
    </row>
    <row r="782" s="19" customFormat="1" ht="16.35" customHeight="1" spans="1:8">
      <c r="A782" s="35"/>
      <c r="B782" s="47" t="s">
        <v>854</v>
      </c>
      <c r="C782" s="47" t="s">
        <v>855</v>
      </c>
      <c r="D782" s="47" t="s">
        <v>990</v>
      </c>
      <c r="E782" s="47"/>
      <c r="F782" s="47" t="s">
        <v>991</v>
      </c>
      <c r="G782" s="47"/>
      <c r="H782" s="47" t="s">
        <v>802</v>
      </c>
    </row>
    <row r="783" s="19" customFormat="1" ht="36.7" customHeight="1" spans="1:8">
      <c r="A783" s="34" t="s">
        <v>772</v>
      </c>
      <c r="B783" s="23" t="s">
        <v>992</v>
      </c>
      <c r="C783" s="23"/>
      <c r="D783" s="23"/>
      <c r="E783" s="23"/>
      <c r="F783" s="23"/>
      <c r="G783" s="23"/>
      <c r="H783" s="23"/>
    </row>
    <row r="784" s="19" customFormat="1" ht="36.7" customHeight="1" spans="1:8">
      <c r="A784" s="40" t="s">
        <v>774</v>
      </c>
      <c r="B784" s="46">
        <v>88.06</v>
      </c>
      <c r="C784" s="46"/>
      <c r="D784" s="46"/>
      <c r="E784" s="46"/>
      <c r="F784" s="46"/>
      <c r="G784" s="46"/>
      <c r="H784" s="46"/>
    </row>
    <row r="785" s="19" customFormat="1" ht="36.7" customHeight="1" spans="1:8">
      <c r="A785" s="42" t="s">
        <v>775</v>
      </c>
      <c r="B785" s="23" t="s">
        <v>776</v>
      </c>
      <c r="C785" s="23"/>
      <c r="D785" s="27">
        <v>88.06</v>
      </c>
      <c r="E785" s="27"/>
      <c r="F785" s="27"/>
      <c r="G785" s="27"/>
      <c r="H785" s="27"/>
    </row>
    <row r="786" s="19" customFormat="1" ht="36.7" customHeight="1" spans="1:8">
      <c r="A786" s="42"/>
      <c r="B786" s="23" t="s">
        <v>777</v>
      </c>
      <c r="C786" s="23"/>
      <c r="D786" s="27"/>
      <c r="E786" s="25" t="s">
        <v>778</v>
      </c>
      <c r="F786" s="25"/>
      <c r="G786" s="43">
        <v>34.06</v>
      </c>
      <c r="H786" s="43"/>
    </row>
    <row r="787" s="19" customFormat="1" ht="36.7" customHeight="1" spans="1:8">
      <c r="A787" s="42"/>
      <c r="B787" s="23" t="s">
        <v>779</v>
      </c>
      <c r="C787" s="23"/>
      <c r="D787" s="27">
        <v>4</v>
      </c>
      <c r="E787" s="25" t="s">
        <v>780</v>
      </c>
      <c r="F787" s="25"/>
      <c r="G787" s="43">
        <v>50</v>
      </c>
      <c r="H787" s="43"/>
    </row>
    <row r="788" s="19" customFormat="1" ht="36.7" customHeight="1" spans="1:8">
      <c r="A788" s="35" t="s">
        <v>781</v>
      </c>
      <c r="B788" s="35" t="s">
        <v>782</v>
      </c>
      <c r="C788" s="35"/>
      <c r="D788" s="35"/>
      <c r="E788" s="35"/>
      <c r="F788" s="35" t="s">
        <v>783</v>
      </c>
      <c r="G788" s="35"/>
      <c r="H788" s="35"/>
    </row>
    <row r="789" s="19" customFormat="1" ht="36.7" customHeight="1" spans="1:8">
      <c r="A789" s="35"/>
      <c r="B789" s="23" t="s">
        <v>784</v>
      </c>
      <c r="C789" s="23"/>
      <c r="D789" s="23"/>
      <c r="E789" s="23"/>
      <c r="F789" s="27">
        <v>4</v>
      </c>
      <c r="G789" s="27"/>
      <c r="H789" s="27"/>
    </row>
    <row r="790" s="19" customFormat="1" ht="36.7" customHeight="1" spans="1:8">
      <c r="A790" s="35"/>
      <c r="B790" s="23" t="s">
        <v>785</v>
      </c>
      <c r="C790" s="23"/>
      <c r="D790" s="23"/>
      <c r="E790" s="23"/>
      <c r="F790" s="27"/>
      <c r="G790" s="27"/>
      <c r="H790" s="27"/>
    </row>
    <row r="791" s="19" customFormat="1" ht="36.7" customHeight="1" spans="1:8">
      <c r="A791" s="35"/>
      <c r="B791" s="23" t="s">
        <v>743</v>
      </c>
      <c r="C791" s="23"/>
      <c r="D791" s="23"/>
      <c r="E791" s="23"/>
      <c r="F791" s="27">
        <v>11.56</v>
      </c>
      <c r="G791" s="27"/>
      <c r="H791" s="27"/>
    </row>
    <row r="792" s="19" customFormat="1" ht="36.7" customHeight="1" spans="1:8">
      <c r="A792" s="35"/>
      <c r="B792" s="23" t="s">
        <v>745</v>
      </c>
      <c r="C792" s="23"/>
      <c r="D792" s="23"/>
      <c r="E792" s="23"/>
      <c r="F792" s="27">
        <v>20</v>
      </c>
      <c r="G792" s="27"/>
      <c r="H792" s="27"/>
    </row>
    <row r="793" s="19" customFormat="1" ht="36.7" customHeight="1" spans="1:8">
      <c r="A793" s="35"/>
      <c r="B793" s="23" t="s">
        <v>750</v>
      </c>
      <c r="C793" s="23"/>
      <c r="D793" s="23"/>
      <c r="E793" s="23"/>
      <c r="F793" s="27">
        <v>0.5</v>
      </c>
      <c r="G793" s="27"/>
      <c r="H793" s="27"/>
    </row>
    <row r="794" s="19" customFormat="1" ht="36.7" customHeight="1" spans="1:8">
      <c r="A794" s="35"/>
      <c r="B794" s="23" t="s">
        <v>421</v>
      </c>
      <c r="C794" s="23"/>
      <c r="D794" s="23"/>
      <c r="E794" s="23"/>
      <c r="F794" s="27">
        <v>2</v>
      </c>
      <c r="G794" s="27"/>
      <c r="H794" s="27"/>
    </row>
    <row r="795" s="19" customFormat="1" ht="44.25" customHeight="1" spans="1:8">
      <c r="A795" s="35" t="s">
        <v>786</v>
      </c>
      <c r="B795" s="23" t="s">
        <v>993</v>
      </c>
      <c r="C795" s="23"/>
      <c r="D795" s="23"/>
      <c r="E795" s="23"/>
      <c r="F795" s="23"/>
      <c r="G795" s="23"/>
      <c r="H795" s="23"/>
    </row>
    <row r="796" s="19" customFormat="1" ht="44.25" customHeight="1" spans="1:8">
      <c r="A796" s="35" t="s">
        <v>788</v>
      </c>
      <c r="B796" s="34" t="s">
        <v>789</v>
      </c>
      <c r="C796" s="34" t="s">
        <v>790</v>
      </c>
      <c r="D796" s="34" t="s">
        <v>791</v>
      </c>
      <c r="E796" s="35" t="s">
        <v>792</v>
      </c>
      <c r="F796" s="34" t="s">
        <v>793</v>
      </c>
      <c r="G796" s="35" t="s">
        <v>794</v>
      </c>
      <c r="H796" s="44" t="s">
        <v>795</v>
      </c>
    </row>
    <row r="797" s="19" customFormat="1" ht="16.35" customHeight="1" spans="1:8">
      <c r="A797" s="35"/>
      <c r="B797" s="47" t="s">
        <v>796</v>
      </c>
      <c r="C797" s="47" t="s">
        <v>797</v>
      </c>
      <c r="D797" s="47" t="s">
        <v>798</v>
      </c>
      <c r="E797" s="47" t="s">
        <v>799</v>
      </c>
      <c r="F797" s="47" t="s">
        <v>800</v>
      </c>
      <c r="G797" s="47" t="s">
        <v>801</v>
      </c>
      <c r="H797" s="47" t="s">
        <v>802</v>
      </c>
    </row>
    <row r="798" s="19" customFormat="1" ht="16.35" customHeight="1" spans="1:8">
      <c r="A798" s="35"/>
      <c r="B798" s="47"/>
      <c r="C798" s="47" t="s">
        <v>803</v>
      </c>
      <c r="D798" s="47" t="s">
        <v>804</v>
      </c>
      <c r="E798" s="47" t="s">
        <v>799</v>
      </c>
      <c r="F798" s="47" t="s">
        <v>800</v>
      </c>
      <c r="G798" s="47" t="s">
        <v>801</v>
      </c>
      <c r="H798" s="47" t="s">
        <v>802</v>
      </c>
    </row>
    <row r="799" s="19" customFormat="1" ht="16.35" customHeight="1" spans="1:8">
      <c r="A799" s="35"/>
      <c r="B799" s="47"/>
      <c r="C799" s="47"/>
      <c r="D799" s="47" t="s">
        <v>805</v>
      </c>
      <c r="E799" s="47" t="s">
        <v>799</v>
      </c>
      <c r="F799" s="47" t="s">
        <v>800</v>
      </c>
      <c r="G799" s="47" t="s">
        <v>801</v>
      </c>
      <c r="H799" s="47" t="s">
        <v>802</v>
      </c>
    </row>
    <row r="800" s="19" customFormat="1" ht="16.35" customHeight="1" spans="1:8">
      <c r="A800" s="35"/>
      <c r="B800" s="47"/>
      <c r="C800" s="47"/>
      <c r="D800" s="47" t="s">
        <v>806</v>
      </c>
      <c r="E800" s="47" t="s">
        <v>799</v>
      </c>
      <c r="F800" s="47" t="s">
        <v>800</v>
      </c>
      <c r="G800" s="47" t="s">
        <v>801</v>
      </c>
      <c r="H800" s="47" t="s">
        <v>802</v>
      </c>
    </row>
    <row r="801" s="19" customFormat="1" ht="16.35" customHeight="1" spans="1:8">
      <c r="A801" s="35"/>
      <c r="B801" s="47"/>
      <c r="C801" s="47" t="s">
        <v>807</v>
      </c>
      <c r="D801" s="47" t="s">
        <v>808</v>
      </c>
      <c r="E801" s="47"/>
      <c r="F801" s="47" t="s">
        <v>809</v>
      </c>
      <c r="G801" s="47"/>
      <c r="H801" s="47" t="s">
        <v>802</v>
      </c>
    </row>
    <row r="802" s="19" customFormat="1" ht="16.35" customHeight="1" spans="1:8">
      <c r="A802" s="35"/>
      <c r="B802" s="47"/>
      <c r="C802" s="47"/>
      <c r="D802" s="47" t="s">
        <v>810</v>
      </c>
      <c r="E802" s="47"/>
      <c r="F802" s="47" t="s">
        <v>809</v>
      </c>
      <c r="G802" s="47"/>
      <c r="H802" s="47" t="s">
        <v>802</v>
      </c>
    </row>
    <row r="803" s="19" customFormat="1" ht="16.35" customHeight="1" spans="1:8">
      <c r="A803" s="35"/>
      <c r="B803" s="47" t="s">
        <v>811</v>
      </c>
      <c r="C803" s="47" t="s">
        <v>812</v>
      </c>
      <c r="D803" s="47" t="s">
        <v>813</v>
      </c>
      <c r="E803" s="47" t="s">
        <v>814</v>
      </c>
      <c r="F803" s="47" t="s">
        <v>815</v>
      </c>
      <c r="G803" s="47" t="s">
        <v>801</v>
      </c>
      <c r="H803" s="47" t="s">
        <v>802</v>
      </c>
    </row>
    <row r="804" s="19" customFormat="1" ht="16.35" customHeight="1" spans="1:8">
      <c r="A804" s="35"/>
      <c r="B804" s="47"/>
      <c r="C804" s="47"/>
      <c r="D804" s="47" t="s">
        <v>816</v>
      </c>
      <c r="E804" s="47" t="s">
        <v>814</v>
      </c>
      <c r="F804" s="47" t="s">
        <v>817</v>
      </c>
      <c r="G804" s="47" t="s">
        <v>801</v>
      </c>
      <c r="H804" s="47" t="s">
        <v>802</v>
      </c>
    </row>
    <row r="805" s="19" customFormat="1" ht="16.35" customHeight="1" spans="1:8">
      <c r="A805" s="35"/>
      <c r="B805" s="47"/>
      <c r="C805" s="47"/>
      <c r="D805" s="47" t="s">
        <v>818</v>
      </c>
      <c r="E805" s="47" t="s">
        <v>799</v>
      </c>
      <c r="F805" s="47" t="s">
        <v>800</v>
      </c>
      <c r="G805" s="47" t="s">
        <v>801</v>
      </c>
      <c r="H805" s="47" t="s">
        <v>802</v>
      </c>
    </row>
    <row r="806" s="19" customFormat="1" ht="16.35" customHeight="1" spans="1:8">
      <c r="A806" s="35"/>
      <c r="B806" s="47" t="s">
        <v>819</v>
      </c>
      <c r="C806" s="47" t="s">
        <v>820</v>
      </c>
      <c r="D806" s="47" t="s">
        <v>821</v>
      </c>
      <c r="E806" s="47" t="s">
        <v>799</v>
      </c>
      <c r="F806" s="47" t="s">
        <v>800</v>
      </c>
      <c r="G806" s="47" t="s">
        <v>801</v>
      </c>
      <c r="H806" s="47" t="s">
        <v>802</v>
      </c>
    </row>
    <row r="807" s="19" customFormat="1" ht="16.35" customHeight="1" spans="1:8">
      <c r="A807" s="35"/>
      <c r="B807" s="47"/>
      <c r="C807" s="47" t="s">
        <v>822</v>
      </c>
      <c r="D807" s="47" t="s">
        <v>823</v>
      </c>
      <c r="E807" s="47"/>
      <c r="F807" s="47" t="s">
        <v>824</v>
      </c>
      <c r="G807" s="47"/>
      <c r="H807" s="47" t="s">
        <v>802</v>
      </c>
    </row>
    <row r="808" s="19" customFormat="1" ht="16.35" customHeight="1" spans="1:8">
      <c r="A808" s="35"/>
      <c r="B808" s="47"/>
      <c r="C808" s="47" t="s">
        <v>825</v>
      </c>
      <c r="D808" s="47" t="s">
        <v>826</v>
      </c>
      <c r="E808" s="47"/>
      <c r="F808" s="47" t="s">
        <v>809</v>
      </c>
      <c r="G808" s="47"/>
      <c r="H808" s="47" t="s">
        <v>802</v>
      </c>
    </row>
    <row r="809" s="19" customFormat="1" ht="16.35" customHeight="1" spans="1:8">
      <c r="A809" s="35"/>
      <c r="B809" s="47"/>
      <c r="C809" s="47"/>
      <c r="D809" s="47" t="s">
        <v>827</v>
      </c>
      <c r="E809" s="47"/>
      <c r="F809" s="47" t="s">
        <v>809</v>
      </c>
      <c r="G809" s="47"/>
      <c r="H809" s="47" t="s">
        <v>802</v>
      </c>
    </row>
    <row r="810" s="19" customFormat="1" ht="16.35" customHeight="1" spans="1:8">
      <c r="A810" s="35"/>
      <c r="B810" s="47"/>
      <c r="C810" s="47" t="s">
        <v>828</v>
      </c>
      <c r="D810" s="47" t="s">
        <v>829</v>
      </c>
      <c r="E810" s="47"/>
      <c r="F810" s="47" t="s">
        <v>830</v>
      </c>
      <c r="G810" s="47"/>
      <c r="H810" s="47" t="s">
        <v>802</v>
      </c>
    </row>
    <row r="811" s="19" customFormat="1" ht="16.35" customHeight="1" spans="1:8">
      <c r="A811" s="35"/>
      <c r="B811" s="47"/>
      <c r="C811" s="47" t="s">
        <v>831</v>
      </c>
      <c r="D811" s="47" t="s">
        <v>832</v>
      </c>
      <c r="E811" s="47" t="s">
        <v>799</v>
      </c>
      <c r="F811" s="47" t="s">
        <v>800</v>
      </c>
      <c r="G811" s="47" t="s">
        <v>801</v>
      </c>
      <c r="H811" s="47" t="s">
        <v>802</v>
      </c>
    </row>
    <row r="812" s="19" customFormat="1" ht="25" customHeight="1" spans="1:8">
      <c r="A812" s="35"/>
      <c r="B812" s="47"/>
      <c r="C812" s="47" t="s">
        <v>833</v>
      </c>
      <c r="D812" s="47" t="s">
        <v>834</v>
      </c>
      <c r="E812" s="47" t="s">
        <v>799</v>
      </c>
      <c r="F812" s="47" t="s">
        <v>815</v>
      </c>
      <c r="G812" s="47" t="s">
        <v>835</v>
      </c>
      <c r="H812" s="47" t="s">
        <v>802</v>
      </c>
    </row>
    <row r="813" s="19" customFormat="1" ht="16.35" customHeight="1" spans="1:8">
      <c r="A813" s="35"/>
      <c r="B813" s="47" t="s">
        <v>836</v>
      </c>
      <c r="C813" s="47" t="s">
        <v>837</v>
      </c>
      <c r="D813" s="47" t="s">
        <v>838</v>
      </c>
      <c r="E813" s="47" t="s">
        <v>814</v>
      </c>
      <c r="F813" s="47" t="s">
        <v>815</v>
      </c>
      <c r="G813" s="47" t="s">
        <v>801</v>
      </c>
      <c r="H813" s="47" t="s">
        <v>802</v>
      </c>
    </row>
    <row r="814" s="19" customFormat="1" ht="16.35" customHeight="1" spans="1:8">
      <c r="A814" s="35"/>
      <c r="B814" s="47"/>
      <c r="C814" s="47"/>
      <c r="D814" s="47" t="s">
        <v>839</v>
      </c>
      <c r="E814" s="47" t="s">
        <v>814</v>
      </c>
      <c r="F814" s="47" t="s">
        <v>800</v>
      </c>
      <c r="G814" s="47" t="s">
        <v>801</v>
      </c>
      <c r="H814" s="47" t="s">
        <v>802</v>
      </c>
    </row>
    <row r="815" s="19" customFormat="1" ht="25" customHeight="1" spans="1:8">
      <c r="A815" s="35"/>
      <c r="B815" s="47" t="s">
        <v>840</v>
      </c>
      <c r="C815" s="47" t="s">
        <v>841</v>
      </c>
      <c r="D815" s="47" t="s">
        <v>899</v>
      </c>
      <c r="E815" s="47"/>
      <c r="F815" s="47" t="s">
        <v>994</v>
      </c>
      <c r="G815" s="47"/>
      <c r="H815" s="47" t="s">
        <v>802</v>
      </c>
    </row>
    <row r="816" s="19" customFormat="1" ht="16.35" customHeight="1" spans="1:8">
      <c r="A816" s="35"/>
      <c r="B816" s="47"/>
      <c r="C816" s="47"/>
      <c r="D816" s="47" t="s">
        <v>995</v>
      </c>
      <c r="E816" s="47"/>
      <c r="F816" s="47" t="s">
        <v>994</v>
      </c>
      <c r="G816" s="47"/>
      <c r="H816" s="47" t="s">
        <v>802</v>
      </c>
    </row>
    <row r="817" s="19" customFormat="1" ht="16.35" customHeight="1" spans="1:8">
      <c r="A817" s="35"/>
      <c r="B817" s="47"/>
      <c r="C817" s="47" t="s">
        <v>852</v>
      </c>
      <c r="D817" s="47" t="s">
        <v>980</v>
      </c>
      <c r="E817" s="47" t="s">
        <v>814</v>
      </c>
      <c r="F817" s="47" t="s">
        <v>996</v>
      </c>
      <c r="G817" s="47" t="s">
        <v>835</v>
      </c>
      <c r="H817" s="47" t="s">
        <v>802</v>
      </c>
    </row>
    <row r="818" s="19" customFormat="1" ht="16.35" customHeight="1" spans="1:8">
      <c r="A818" s="35"/>
      <c r="B818" s="47" t="s">
        <v>854</v>
      </c>
      <c r="C818" s="47" t="s">
        <v>855</v>
      </c>
      <c r="D818" s="47" t="s">
        <v>997</v>
      </c>
      <c r="E818" s="47"/>
      <c r="F818" s="47" t="s">
        <v>998</v>
      </c>
      <c r="G818" s="47"/>
      <c r="H818" s="47" t="s">
        <v>802</v>
      </c>
    </row>
    <row r="819" s="19" customFormat="1" ht="36.7" customHeight="1" spans="1:8">
      <c r="A819" s="34" t="s">
        <v>772</v>
      </c>
      <c r="B819" s="23" t="s">
        <v>999</v>
      </c>
      <c r="C819" s="23"/>
      <c r="D819" s="23"/>
      <c r="E819" s="23"/>
      <c r="F819" s="23"/>
      <c r="G819" s="23"/>
      <c r="H819" s="23"/>
    </row>
    <row r="820" s="19" customFormat="1" ht="36.7" customHeight="1" spans="1:8">
      <c r="A820" s="40" t="s">
        <v>774</v>
      </c>
      <c r="B820" s="46">
        <v>1472.51</v>
      </c>
      <c r="C820" s="46"/>
      <c r="D820" s="46"/>
      <c r="E820" s="46"/>
      <c r="F820" s="46"/>
      <c r="G820" s="46"/>
      <c r="H820" s="46"/>
    </row>
    <row r="821" s="19" customFormat="1" ht="36.7" customHeight="1" spans="1:8">
      <c r="A821" s="42" t="s">
        <v>775</v>
      </c>
      <c r="B821" s="23" t="s">
        <v>776</v>
      </c>
      <c r="C821" s="23"/>
      <c r="D821" s="27">
        <v>1472.51</v>
      </c>
      <c r="E821" s="27"/>
      <c r="F821" s="27"/>
      <c r="G821" s="27"/>
      <c r="H821" s="27"/>
    </row>
    <row r="822" s="19" customFormat="1" ht="36.7" customHeight="1" spans="1:8">
      <c r="A822" s="42"/>
      <c r="B822" s="23" t="s">
        <v>777</v>
      </c>
      <c r="C822" s="23"/>
      <c r="D822" s="27">
        <v>914.21</v>
      </c>
      <c r="E822" s="25" t="s">
        <v>778</v>
      </c>
      <c r="F822" s="25"/>
      <c r="G822" s="43">
        <v>514.88</v>
      </c>
      <c r="H822" s="43"/>
    </row>
    <row r="823" s="19" customFormat="1" ht="36.7" customHeight="1" spans="1:8">
      <c r="A823" s="42"/>
      <c r="B823" s="23" t="s">
        <v>779</v>
      </c>
      <c r="C823" s="23"/>
      <c r="D823" s="27">
        <v>13.42</v>
      </c>
      <c r="E823" s="25" t="s">
        <v>780</v>
      </c>
      <c r="F823" s="25"/>
      <c r="G823" s="43">
        <v>30</v>
      </c>
      <c r="H823" s="43"/>
    </row>
    <row r="824" s="19" customFormat="1" ht="36.7" customHeight="1" spans="1:8">
      <c r="A824" s="35" t="s">
        <v>781</v>
      </c>
      <c r="B824" s="35" t="s">
        <v>782</v>
      </c>
      <c r="C824" s="35"/>
      <c r="D824" s="35"/>
      <c r="E824" s="35"/>
      <c r="F824" s="35" t="s">
        <v>783</v>
      </c>
      <c r="G824" s="35"/>
      <c r="H824" s="35"/>
    </row>
    <row r="825" s="19" customFormat="1" ht="36.7" customHeight="1" spans="1:8">
      <c r="A825" s="35"/>
      <c r="B825" s="23" t="s">
        <v>118</v>
      </c>
      <c r="C825" s="23"/>
      <c r="D825" s="23"/>
      <c r="E825" s="23"/>
      <c r="F825" s="27">
        <v>100</v>
      </c>
      <c r="G825" s="27"/>
      <c r="H825" s="27"/>
    </row>
    <row r="826" s="19" customFormat="1" ht="36.7" customHeight="1" spans="1:8">
      <c r="A826" s="35"/>
      <c r="B826" s="23" t="s">
        <v>118</v>
      </c>
      <c r="C826" s="23"/>
      <c r="D826" s="23"/>
      <c r="E826" s="23"/>
      <c r="F826" s="27">
        <v>13.42</v>
      </c>
      <c r="G826" s="27"/>
      <c r="H826" s="27"/>
    </row>
    <row r="827" s="19" customFormat="1" ht="36.7" customHeight="1" spans="1:8">
      <c r="A827" s="35"/>
      <c r="B827" s="23" t="s">
        <v>118</v>
      </c>
      <c r="C827" s="23"/>
      <c r="D827" s="23"/>
      <c r="E827" s="23"/>
      <c r="F827" s="27">
        <v>914.21</v>
      </c>
      <c r="G827" s="27"/>
      <c r="H827" s="27"/>
    </row>
    <row r="828" s="19" customFormat="1" ht="36.7" customHeight="1" spans="1:8">
      <c r="A828" s="35"/>
      <c r="B828" s="23" t="s">
        <v>118</v>
      </c>
      <c r="C828" s="23"/>
      <c r="D828" s="23"/>
      <c r="E828" s="23"/>
      <c r="F828" s="27">
        <v>6</v>
      </c>
      <c r="G828" s="27"/>
      <c r="H828" s="27"/>
    </row>
    <row r="829" s="19" customFormat="1" ht="36.7" customHeight="1" spans="1:8">
      <c r="A829" s="35"/>
      <c r="B829" s="23" t="s">
        <v>118</v>
      </c>
      <c r="C829" s="23"/>
      <c r="D829" s="23"/>
      <c r="E829" s="23"/>
      <c r="F829" s="27">
        <v>10</v>
      </c>
      <c r="G829" s="27"/>
      <c r="H829" s="27"/>
    </row>
    <row r="830" s="19" customFormat="1" ht="36.7" customHeight="1" spans="1:8">
      <c r="A830" s="35"/>
      <c r="B830" s="23" t="s">
        <v>118</v>
      </c>
      <c r="C830" s="23"/>
      <c r="D830" s="23"/>
      <c r="E830" s="23"/>
      <c r="F830" s="27">
        <v>40.88</v>
      </c>
      <c r="G830" s="27"/>
      <c r="H830" s="27"/>
    </row>
    <row r="831" s="19" customFormat="1" ht="36.7" customHeight="1" spans="1:8">
      <c r="A831" s="35"/>
      <c r="B831" s="23" t="s">
        <v>118</v>
      </c>
      <c r="C831" s="23"/>
      <c r="D831" s="23"/>
      <c r="E831" s="23"/>
      <c r="F831" s="27">
        <v>9.73</v>
      </c>
      <c r="G831" s="27"/>
      <c r="H831" s="27"/>
    </row>
    <row r="832" s="19" customFormat="1" ht="36.7" customHeight="1" spans="1:8">
      <c r="A832" s="35"/>
      <c r="B832" s="23" t="s">
        <v>118</v>
      </c>
      <c r="C832" s="23"/>
      <c r="D832" s="23"/>
      <c r="E832" s="23"/>
      <c r="F832" s="27">
        <v>14.13</v>
      </c>
      <c r="G832" s="27"/>
      <c r="H832" s="27"/>
    </row>
    <row r="833" s="19" customFormat="1" ht="36.7" customHeight="1" spans="1:8">
      <c r="A833" s="35"/>
      <c r="B833" s="23" t="s">
        <v>118</v>
      </c>
      <c r="C833" s="23"/>
      <c r="D833" s="23"/>
      <c r="E833" s="23"/>
      <c r="F833" s="27">
        <v>20</v>
      </c>
      <c r="G833" s="27"/>
      <c r="H833" s="27"/>
    </row>
    <row r="834" s="19" customFormat="1" ht="36.7" customHeight="1" spans="1:8">
      <c r="A834" s="35"/>
      <c r="B834" s="23" t="s">
        <v>118</v>
      </c>
      <c r="C834" s="23"/>
      <c r="D834" s="23"/>
      <c r="E834" s="23"/>
      <c r="F834" s="27">
        <v>36</v>
      </c>
      <c r="G834" s="27"/>
      <c r="H834" s="27"/>
    </row>
    <row r="835" s="19" customFormat="1" ht="36.7" customHeight="1" spans="1:8">
      <c r="A835" s="35"/>
      <c r="B835" s="23" t="s">
        <v>118</v>
      </c>
      <c r="C835" s="23"/>
      <c r="D835" s="23"/>
      <c r="E835" s="23"/>
      <c r="F835" s="27">
        <v>107</v>
      </c>
      <c r="G835" s="27"/>
      <c r="H835" s="27"/>
    </row>
    <row r="836" s="19" customFormat="1" ht="36.7" customHeight="1" spans="1:8">
      <c r="A836" s="35"/>
      <c r="B836" s="23" t="s">
        <v>118</v>
      </c>
      <c r="C836" s="23"/>
      <c r="D836" s="23"/>
      <c r="E836" s="23"/>
      <c r="F836" s="27">
        <v>23</v>
      </c>
      <c r="G836" s="27"/>
      <c r="H836" s="27"/>
    </row>
    <row r="837" s="19" customFormat="1" ht="36.7" customHeight="1" spans="1:8">
      <c r="A837" s="35"/>
      <c r="B837" s="23" t="s">
        <v>118</v>
      </c>
      <c r="C837" s="23"/>
      <c r="D837" s="23"/>
      <c r="E837" s="23"/>
      <c r="F837" s="27">
        <v>15.9</v>
      </c>
      <c r="G837" s="27"/>
      <c r="H837" s="27"/>
    </row>
    <row r="838" s="19" customFormat="1" ht="36.7" customHeight="1" spans="1:8">
      <c r="A838" s="35"/>
      <c r="B838" s="23" t="s">
        <v>118</v>
      </c>
      <c r="C838" s="23"/>
      <c r="D838" s="23"/>
      <c r="E838" s="23"/>
      <c r="F838" s="27">
        <v>83.5</v>
      </c>
      <c r="G838" s="27"/>
      <c r="H838" s="27"/>
    </row>
    <row r="839" s="19" customFormat="1" ht="36.7" customHeight="1" spans="1:8">
      <c r="A839" s="35"/>
      <c r="B839" s="23" t="s">
        <v>118</v>
      </c>
      <c r="C839" s="23"/>
      <c r="D839" s="23"/>
      <c r="E839" s="23"/>
      <c r="F839" s="27">
        <v>14.4</v>
      </c>
      <c r="G839" s="27"/>
      <c r="H839" s="27"/>
    </row>
    <row r="840" s="19" customFormat="1" ht="36.7" customHeight="1" spans="1:8">
      <c r="A840" s="35"/>
      <c r="B840" s="23" t="s">
        <v>118</v>
      </c>
      <c r="C840" s="23"/>
      <c r="D840" s="23"/>
      <c r="E840" s="23"/>
      <c r="F840" s="27">
        <v>9.84</v>
      </c>
      <c r="G840" s="27"/>
      <c r="H840" s="27"/>
    </row>
    <row r="841" s="19" customFormat="1" ht="36.7" customHeight="1" spans="1:8">
      <c r="A841" s="35"/>
      <c r="B841" s="23" t="s">
        <v>118</v>
      </c>
      <c r="C841" s="23"/>
      <c r="D841" s="23"/>
      <c r="E841" s="23"/>
      <c r="F841" s="27">
        <v>4.8</v>
      </c>
      <c r="G841" s="27"/>
      <c r="H841" s="27"/>
    </row>
    <row r="842" s="19" customFormat="1" ht="36.7" customHeight="1" spans="1:8">
      <c r="A842" s="35"/>
      <c r="B842" s="23" t="s">
        <v>118</v>
      </c>
      <c r="C842" s="23"/>
      <c r="D842" s="23"/>
      <c r="E842" s="23"/>
      <c r="F842" s="27">
        <v>2</v>
      </c>
      <c r="G842" s="27"/>
      <c r="H842" s="27"/>
    </row>
    <row r="843" s="19" customFormat="1" ht="36.7" customHeight="1" spans="1:8">
      <c r="A843" s="35"/>
      <c r="B843" s="23" t="s">
        <v>118</v>
      </c>
      <c r="C843" s="23"/>
      <c r="D843" s="23"/>
      <c r="E843" s="23"/>
      <c r="F843" s="27">
        <v>0.2</v>
      </c>
      <c r="G843" s="27"/>
      <c r="H843" s="27"/>
    </row>
    <row r="844" s="19" customFormat="1" ht="36.7" customHeight="1" spans="1:8">
      <c r="A844" s="35"/>
      <c r="B844" s="23" t="s">
        <v>118</v>
      </c>
      <c r="C844" s="23"/>
      <c r="D844" s="23"/>
      <c r="E844" s="23"/>
      <c r="F844" s="27">
        <v>17.5</v>
      </c>
      <c r="G844" s="27"/>
      <c r="H844" s="27"/>
    </row>
    <row r="845" s="19" customFormat="1" ht="56.05" customHeight="1" spans="1:8">
      <c r="A845" s="35" t="s">
        <v>786</v>
      </c>
      <c r="B845" s="23" t="s">
        <v>1000</v>
      </c>
      <c r="C845" s="23"/>
      <c r="D845" s="23"/>
      <c r="E845" s="23"/>
      <c r="F845" s="23"/>
      <c r="G845" s="23"/>
      <c r="H845" s="23"/>
    </row>
    <row r="846" s="19" customFormat="1" ht="44.25" customHeight="1" spans="1:8">
      <c r="A846" s="35" t="s">
        <v>788</v>
      </c>
      <c r="B846" s="34" t="s">
        <v>789</v>
      </c>
      <c r="C846" s="34" t="s">
        <v>790</v>
      </c>
      <c r="D846" s="34" t="s">
        <v>791</v>
      </c>
      <c r="E846" s="35" t="s">
        <v>792</v>
      </c>
      <c r="F846" s="34" t="s">
        <v>793</v>
      </c>
      <c r="G846" s="35" t="s">
        <v>794</v>
      </c>
      <c r="H846" s="44" t="s">
        <v>795</v>
      </c>
    </row>
    <row r="847" s="19" customFormat="1" ht="16.35" customHeight="1" spans="1:8">
      <c r="A847" s="35"/>
      <c r="B847" s="47" t="s">
        <v>796</v>
      </c>
      <c r="C847" s="47" t="s">
        <v>797</v>
      </c>
      <c r="D847" s="47" t="s">
        <v>798</v>
      </c>
      <c r="E847" s="47" t="s">
        <v>799</v>
      </c>
      <c r="F847" s="47" t="s">
        <v>800</v>
      </c>
      <c r="G847" s="47" t="s">
        <v>801</v>
      </c>
      <c r="H847" s="47" t="s">
        <v>802</v>
      </c>
    </row>
    <row r="848" s="19" customFormat="1" ht="16.35" customHeight="1" spans="1:8">
      <c r="A848" s="35"/>
      <c r="B848" s="47"/>
      <c r="C848" s="47" t="s">
        <v>803</v>
      </c>
      <c r="D848" s="47" t="s">
        <v>804</v>
      </c>
      <c r="E848" s="47" t="s">
        <v>799</v>
      </c>
      <c r="F848" s="47" t="s">
        <v>800</v>
      </c>
      <c r="G848" s="47" t="s">
        <v>801</v>
      </c>
      <c r="H848" s="47" t="s">
        <v>802</v>
      </c>
    </row>
    <row r="849" s="19" customFormat="1" ht="16.35" customHeight="1" spans="1:8">
      <c r="A849" s="35"/>
      <c r="B849" s="47"/>
      <c r="C849" s="47"/>
      <c r="D849" s="47" t="s">
        <v>805</v>
      </c>
      <c r="E849" s="47" t="s">
        <v>799</v>
      </c>
      <c r="F849" s="47" t="s">
        <v>800</v>
      </c>
      <c r="G849" s="47" t="s">
        <v>801</v>
      </c>
      <c r="H849" s="47" t="s">
        <v>802</v>
      </c>
    </row>
    <row r="850" s="19" customFormat="1" ht="16.35" customHeight="1" spans="1:8">
      <c r="A850" s="35"/>
      <c r="B850" s="47"/>
      <c r="C850" s="47"/>
      <c r="D850" s="47" t="s">
        <v>806</v>
      </c>
      <c r="E850" s="47" t="s">
        <v>799</v>
      </c>
      <c r="F850" s="47" t="s">
        <v>800</v>
      </c>
      <c r="G850" s="47" t="s">
        <v>801</v>
      </c>
      <c r="H850" s="47" t="s">
        <v>802</v>
      </c>
    </row>
    <row r="851" s="19" customFormat="1" ht="16.35" customHeight="1" spans="1:8">
      <c r="A851" s="35"/>
      <c r="B851" s="47"/>
      <c r="C851" s="47" t="s">
        <v>807</v>
      </c>
      <c r="D851" s="47" t="s">
        <v>808</v>
      </c>
      <c r="E851" s="47"/>
      <c r="F851" s="47" t="s">
        <v>809</v>
      </c>
      <c r="G851" s="47"/>
      <c r="H851" s="47" t="s">
        <v>802</v>
      </c>
    </row>
    <row r="852" s="19" customFormat="1" ht="16.35" customHeight="1" spans="1:8">
      <c r="A852" s="35"/>
      <c r="B852" s="47"/>
      <c r="C852" s="47"/>
      <c r="D852" s="47" t="s">
        <v>810</v>
      </c>
      <c r="E852" s="47"/>
      <c r="F852" s="47" t="s">
        <v>809</v>
      </c>
      <c r="G852" s="47"/>
      <c r="H852" s="47" t="s">
        <v>802</v>
      </c>
    </row>
    <row r="853" s="19" customFormat="1" ht="16.35" customHeight="1" spans="1:8">
      <c r="A853" s="35"/>
      <c r="B853" s="47" t="s">
        <v>811</v>
      </c>
      <c r="C853" s="47" t="s">
        <v>812</v>
      </c>
      <c r="D853" s="47" t="s">
        <v>813</v>
      </c>
      <c r="E853" s="47" t="s">
        <v>814</v>
      </c>
      <c r="F853" s="47" t="s">
        <v>815</v>
      </c>
      <c r="G853" s="47" t="s">
        <v>801</v>
      </c>
      <c r="H853" s="47" t="s">
        <v>802</v>
      </c>
    </row>
    <row r="854" s="19" customFormat="1" ht="16.35" customHeight="1" spans="1:8">
      <c r="A854" s="35"/>
      <c r="B854" s="47"/>
      <c r="C854" s="47"/>
      <c r="D854" s="47" t="s">
        <v>816</v>
      </c>
      <c r="E854" s="47" t="s">
        <v>814</v>
      </c>
      <c r="F854" s="47" t="s">
        <v>817</v>
      </c>
      <c r="G854" s="47" t="s">
        <v>801</v>
      </c>
      <c r="H854" s="47" t="s">
        <v>802</v>
      </c>
    </row>
    <row r="855" s="19" customFormat="1" ht="16.35" customHeight="1" spans="1:8">
      <c r="A855" s="35"/>
      <c r="B855" s="47"/>
      <c r="C855" s="47"/>
      <c r="D855" s="47" t="s">
        <v>818</v>
      </c>
      <c r="E855" s="47" t="s">
        <v>799</v>
      </c>
      <c r="F855" s="47" t="s">
        <v>800</v>
      </c>
      <c r="G855" s="47" t="s">
        <v>801</v>
      </c>
      <c r="H855" s="47" t="s">
        <v>802</v>
      </c>
    </row>
    <row r="856" s="19" customFormat="1" ht="16.35" customHeight="1" spans="1:8">
      <c r="A856" s="35"/>
      <c r="B856" s="47" t="s">
        <v>819</v>
      </c>
      <c r="C856" s="47" t="s">
        <v>820</v>
      </c>
      <c r="D856" s="47" t="s">
        <v>821</v>
      </c>
      <c r="E856" s="47" t="s">
        <v>799</v>
      </c>
      <c r="F856" s="47" t="s">
        <v>800</v>
      </c>
      <c r="G856" s="47" t="s">
        <v>801</v>
      </c>
      <c r="H856" s="47" t="s">
        <v>802</v>
      </c>
    </row>
    <row r="857" s="19" customFormat="1" ht="16.35" customHeight="1" spans="1:8">
      <c r="A857" s="35"/>
      <c r="B857" s="47"/>
      <c r="C857" s="47" t="s">
        <v>822</v>
      </c>
      <c r="D857" s="47" t="s">
        <v>823</v>
      </c>
      <c r="E857" s="47"/>
      <c r="F857" s="47" t="s">
        <v>824</v>
      </c>
      <c r="G857" s="47"/>
      <c r="H857" s="47" t="s">
        <v>802</v>
      </c>
    </row>
    <row r="858" s="19" customFormat="1" ht="16.35" customHeight="1" spans="1:8">
      <c r="A858" s="35"/>
      <c r="B858" s="47"/>
      <c r="C858" s="47" t="s">
        <v>825</v>
      </c>
      <c r="D858" s="47" t="s">
        <v>826</v>
      </c>
      <c r="E858" s="47"/>
      <c r="F858" s="47" t="s">
        <v>809</v>
      </c>
      <c r="G858" s="47"/>
      <c r="H858" s="47" t="s">
        <v>802</v>
      </c>
    </row>
    <row r="859" s="19" customFormat="1" ht="16.35" customHeight="1" spans="1:8">
      <c r="A859" s="35"/>
      <c r="B859" s="47"/>
      <c r="C859" s="47"/>
      <c r="D859" s="47" t="s">
        <v>827</v>
      </c>
      <c r="E859" s="47"/>
      <c r="F859" s="47" t="s">
        <v>809</v>
      </c>
      <c r="G859" s="47"/>
      <c r="H859" s="47" t="s">
        <v>802</v>
      </c>
    </row>
    <row r="860" s="19" customFormat="1" ht="16.35" customHeight="1" spans="1:8">
      <c r="A860" s="35"/>
      <c r="B860" s="47"/>
      <c r="C860" s="47" t="s">
        <v>828</v>
      </c>
      <c r="D860" s="47" t="s">
        <v>829</v>
      </c>
      <c r="E860" s="47"/>
      <c r="F860" s="47" t="s">
        <v>830</v>
      </c>
      <c r="G860" s="47"/>
      <c r="H860" s="47" t="s">
        <v>802</v>
      </c>
    </row>
    <row r="861" s="19" customFormat="1" ht="16.35" customHeight="1" spans="1:8">
      <c r="A861" s="35"/>
      <c r="B861" s="47"/>
      <c r="C861" s="47" t="s">
        <v>831</v>
      </c>
      <c r="D861" s="47" t="s">
        <v>832</v>
      </c>
      <c r="E861" s="47" t="s">
        <v>799</v>
      </c>
      <c r="F861" s="47" t="s">
        <v>800</v>
      </c>
      <c r="G861" s="47" t="s">
        <v>801</v>
      </c>
      <c r="H861" s="47" t="s">
        <v>802</v>
      </c>
    </row>
    <row r="862" s="19" customFormat="1" ht="25" customHeight="1" spans="1:8">
      <c r="A862" s="35"/>
      <c r="B862" s="47"/>
      <c r="C862" s="47" t="s">
        <v>833</v>
      </c>
      <c r="D862" s="47" t="s">
        <v>834</v>
      </c>
      <c r="E862" s="47" t="s">
        <v>799</v>
      </c>
      <c r="F862" s="47" t="s">
        <v>815</v>
      </c>
      <c r="G862" s="47" t="s">
        <v>835</v>
      </c>
      <c r="H862" s="47" t="s">
        <v>802</v>
      </c>
    </row>
    <row r="863" s="19" customFormat="1" ht="16.35" customHeight="1" spans="1:8">
      <c r="A863" s="35"/>
      <c r="B863" s="47" t="s">
        <v>836</v>
      </c>
      <c r="C863" s="47" t="s">
        <v>837</v>
      </c>
      <c r="D863" s="47" t="s">
        <v>838</v>
      </c>
      <c r="E863" s="47" t="s">
        <v>814</v>
      </c>
      <c r="F863" s="47" t="s">
        <v>815</v>
      </c>
      <c r="G863" s="47" t="s">
        <v>801</v>
      </c>
      <c r="H863" s="47" t="s">
        <v>802</v>
      </c>
    </row>
    <row r="864" s="19" customFormat="1" ht="16.35" customHeight="1" spans="1:8">
      <c r="A864" s="35"/>
      <c r="B864" s="47"/>
      <c r="C864" s="47"/>
      <c r="D864" s="47" t="s">
        <v>839</v>
      </c>
      <c r="E864" s="47" t="s">
        <v>814</v>
      </c>
      <c r="F864" s="47" t="s">
        <v>800</v>
      </c>
      <c r="G864" s="47" t="s">
        <v>801</v>
      </c>
      <c r="H864" s="47" t="s">
        <v>802</v>
      </c>
    </row>
    <row r="865" s="19" customFormat="1" ht="16.35" customHeight="1" spans="1:8">
      <c r="A865" s="35"/>
      <c r="B865" s="47" t="s">
        <v>840</v>
      </c>
      <c r="C865" s="47" t="s">
        <v>862</v>
      </c>
      <c r="D865" s="47" t="s">
        <v>1001</v>
      </c>
      <c r="E865" s="47"/>
      <c r="F865" s="47" t="s">
        <v>877</v>
      </c>
      <c r="G865" s="47"/>
      <c r="H865" s="47" t="s">
        <v>802</v>
      </c>
    </row>
    <row r="866" s="19" customFormat="1" ht="16.35" customHeight="1" spans="1:8">
      <c r="A866" s="35"/>
      <c r="B866" s="47"/>
      <c r="C866" s="47" t="s">
        <v>849</v>
      </c>
      <c r="D866" s="47" t="s">
        <v>884</v>
      </c>
      <c r="E866" s="47" t="s">
        <v>799</v>
      </c>
      <c r="F866" s="47" t="s">
        <v>800</v>
      </c>
      <c r="G866" s="47" t="s">
        <v>801</v>
      </c>
      <c r="H866" s="47" t="s">
        <v>802</v>
      </c>
    </row>
    <row r="867" s="19" customFormat="1" ht="16.35" customHeight="1" spans="1:8">
      <c r="A867" s="35"/>
      <c r="B867" s="47" t="s">
        <v>854</v>
      </c>
      <c r="C867" s="47" t="s">
        <v>855</v>
      </c>
      <c r="D867" s="47" t="s">
        <v>913</v>
      </c>
      <c r="E867" s="47"/>
      <c r="F867" s="47" t="s">
        <v>960</v>
      </c>
      <c r="G867" s="47"/>
      <c r="H867" s="47" t="s">
        <v>802</v>
      </c>
    </row>
    <row r="868" s="19" customFormat="1" ht="36.7" customHeight="1" spans="1:8">
      <c r="A868" s="34" t="s">
        <v>772</v>
      </c>
      <c r="B868" s="23" t="s">
        <v>1002</v>
      </c>
      <c r="C868" s="23"/>
      <c r="D868" s="23"/>
      <c r="E868" s="23"/>
      <c r="F868" s="23"/>
      <c r="G868" s="23"/>
      <c r="H868" s="23"/>
    </row>
    <row r="869" s="19" customFormat="1" ht="36.7" customHeight="1" spans="1:8">
      <c r="A869" s="40" t="s">
        <v>774</v>
      </c>
      <c r="B869" s="46">
        <v>527.61</v>
      </c>
      <c r="C869" s="46"/>
      <c r="D869" s="46"/>
      <c r="E869" s="46"/>
      <c r="F869" s="46"/>
      <c r="G869" s="46"/>
      <c r="H869" s="46"/>
    </row>
    <row r="870" s="19" customFormat="1" ht="36.7" customHeight="1" spans="1:8">
      <c r="A870" s="42" t="s">
        <v>775</v>
      </c>
      <c r="B870" s="23" t="s">
        <v>776</v>
      </c>
      <c r="C870" s="23"/>
      <c r="D870" s="27">
        <v>527.61</v>
      </c>
      <c r="E870" s="27"/>
      <c r="F870" s="27"/>
      <c r="G870" s="27"/>
      <c r="H870" s="27"/>
    </row>
    <row r="871" s="19" customFormat="1" ht="36.7" customHeight="1" spans="1:8">
      <c r="A871" s="42"/>
      <c r="B871" s="23" t="s">
        <v>777</v>
      </c>
      <c r="C871" s="23"/>
      <c r="D871" s="27">
        <v>338.41</v>
      </c>
      <c r="E871" s="25" t="s">
        <v>778</v>
      </c>
      <c r="F871" s="25"/>
      <c r="G871" s="43">
        <v>56.05</v>
      </c>
      <c r="H871" s="43"/>
    </row>
    <row r="872" s="19" customFormat="1" ht="36.7" customHeight="1" spans="1:8">
      <c r="A872" s="42"/>
      <c r="B872" s="23" t="s">
        <v>779</v>
      </c>
      <c r="C872" s="23"/>
      <c r="D872" s="27">
        <v>133.15</v>
      </c>
      <c r="E872" s="25" t="s">
        <v>780</v>
      </c>
      <c r="F872" s="25"/>
      <c r="G872" s="43"/>
      <c r="H872" s="43"/>
    </row>
    <row r="873" s="19" customFormat="1" ht="36.7" customHeight="1" spans="1:8">
      <c r="A873" s="35" t="s">
        <v>781</v>
      </c>
      <c r="B873" s="35" t="s">
        <v>782</v>
      </c>
      <c r="C873" s="35"/>
      <c r="D873" s="35"/>
      <c r="E873" s="35"/>
      <c r="F873" s="35" t="s">
        <v>783</v>
      </c>
      <c r="G873" s="35"/>
      <c r="H873" s="35"/>
    </row>
    <row r="874" s="19" customFormat="1" ht="36.7" customHeight="1" spans="1:8">
      <c r="A874" s="35"/>
      <c r="B874" s="23" t="s">
        <v>763</v>
      </c>
      <c r="C874" s="23"/>
      <c r="D874" s="23"/>
      <c r="E874" s="23"/>
      <c r="F874" s="27">
        <v>2</v>
      </c>
      <c r="G874" s="27"/>
      <c r="H874" s="27"/>
    </row>
    <row r="875" s="19" customFormat="1" ht="36.7" customHeight="1" spans="1:8">
      <c r="A875" s="35"/>
      <c r="B875" s="23" t="s">
        <v>784</v>
      </c>
      <c r="C875" s="23"/>
      <c r="D875" s="23"/>
      <c r="E875" s="23"/>
      <c r="F875" s="27">
        <v>133.15</v>
      </c>
      <c r="G875" s="27"/>
      <c r="H875" s="27"/>
    </row>
    <row r="876" s="19" customFormat="1" ht="36.7" customHeight="1" spans="1:8">
      <c r="A876" s="35"/>
      <c r="B876" s="23" t="s">
        <v>785</v>
      </c>
      <c r="C876" s="23"/>
      <c r="D876" s="23"/>
      <c r="E876" s="23"/>
      <c r="F876" s="27">
        <v>338.41</v>
      </c>
      <c r="G876" s="27"/>
      <c r="H876" s="27"/>
    </row>
    <row r="877" s="19" customFormat="1" ht="36.7" customHeight="1" spans="1:8">
      <c r="A877" s="35"/>
      <c r="B877" s="23" t="s">
        <v>761</v>
      </c>
      <c r="C877" s="23"/>
      <c r="D877" s="23"/>
      <c r="E877" s="23"/>
      <c r="F877" s="27">
        <v>20.55</v>
      </c>
      <c r="G877" s="27"/>
      <c r="H877" s="27"/>
    </row>
    <row r="878" s="19" customFormat="1" ht="36.7" customHeight="1" spans="1:8">
      <c r="A878" s="35"/>
      <c r="B878" s="23" t="s">
        <v>765</v>
      </c>
      <c r="C878" s="23"/>
      <c r="D878" s="23"/>
      <c r="E878" s="23"/>
      <c r="F878" s="27">
        <v>5</v>
      </c>
      <c r="G878" s="27"/>
      <c r="H878" s="27"/>
    </row>
    <row r="879" s="19" customFormat="1" ht="36.7" customHeight="1" spans="1:8">
      <c r="A879" s="35"/>
      <c r="B879" s="23" t="s">
        <v>769</v>
      </c>
      <c r="C879" s="23"/>
      <c r="D879" s="23"/>
      <c r="E879" s="23"/>
      <c r="F879" s="27">
        <v>5</v>
      </c>
      <c r="G879" s="27"/>
      <c r="H879" s="27"/>
    </row>
    <row r="880" s="19" customFormat="1" ht="36.7" customHeight="1" spans="1:8">
      <c r="A880" s="35"/>
      <c r="B880" s="23" t="s">
        <v>501</v>
      </c>
      <c r="C880" s="23"/>
      <c r="D880" s="23"/>
      <c r="E880" s="23"/>
      <c r="F880" s="27">
        <v>3</v>
      </c>
      <c r="G880" s="27"/>
      <c r="H880" s="27"/>
    </row>
    <row r="881" s="19" customFormat="1" ht="36.7" customHeight="1" spans="1:8">
      <c r="A881" s="35"/>
      <c r="B881" s="23" t="s">
        <v>759</v>
      </c>
      <c r="C881" s="23"/>
      <c r="D881" s="23"/>
      <c r="E881" s="23"/>
      <c r="F881" s="27">
        <v>5.5</v>
      </c>
      <c r="G881" s="27"/>
      <c r="H881" s="27"/>
    </row>
    <row r="882" s="19" customFormat="1" ht="36.7" customHeight="1" spans="1:8">
      <c r="A882" s="35"/>
      <c r="B882" s="23" t="s">
        <v>767</v>
      </c>
      <c r="C882" s="23"/>
      <c r="D882" s="23"/>
      <c r="E882" s="23"/>
      <c r="F882" s="27">
        <v>15</v>
      </c>
      <c r="G882" s="27"/>
      <c r="H882" s="27"/>
    </row>
    <row r="883" s="19" customFormat="1" ht="44.25" customHeight="1" spans="1:8">
      <c r="A883" s="35" t="s">
        <v>786</v>
      </c>
      <c r="B883" s="23" t="s">
        <v>1003</v>
      </c>
      <c r="C883" s="23"/>
      <c r="D883" s="23"/>
      <c r="E883" s="23"/>
      <c r="F883" s="23"/>
      <c r="G883" s="23"/>
      <c r="H883" s="23"/>
    </row>
    <row r="884" s="19" customFormat="1" ht="44.25" customHeight="1" spans="1:8">
      <c r="A884" s="35" t="s">
        <v>788</v>
      </c>
      <c r="B884" s="34" t="s">
        <v>789</v>
      </c>
      <c r="C884" s="34" t="s">
        <v>790</v>
      </c>
      <c r="D884" s="34" t="s">
        <v>791</v>
      </c>
      <c r="E884" s="35" t="s">
        <v>792</v>
      </c>
      <c r="F884" s="34" t="s">
        <v>793</v>
      </c>
      <c r="G884" s="35" t="s">
        <v>794</v>
      </c>
      <c r="H884" s="44" t="s">
        <v>795</v>
      </c>
    </row>
    <row r="885" s="19" customFormat="1" ht="16.35" customHeight="1" spans="1:8">
      <c r="A885" s="35"/>
      <c r="B885" s="47" t="s">
        <v>796</v>
      </c>
      <c r="C885" s="47" t="s">
        <v>797</v>
      </c>
      <c r="D885" s="47" t="s">
        <v>798</v>
      </c>
      <c r="E885" s="47" t="s">
        <v>799</v>
      </c>
      <c r="F885" s="47" t="s">
        <v>800</v>
      </c>
      <c r="G885" s="47" t="s">
        <v>801</v>
      </c>
      <c r="H885" s="47" t="s">
        <v>802</v>
      </c>
    </row>
    <row r="886" s="19" customFormat="1" ht="16.35" customHeight="1" spans="1:8">
      <c r="A886" s="35"/>
      <c r="B886" s="47"/>
      <c r="C886" s="47" t="s">
        <v>803</v>
      </c>
      <c r="D886" s="47" t="s">
        <v>804</v>
      </c>
      <c r="E886" s="47" t="s">
        <v>799</v>
      </c>
      <c r="F886" s="47" t="s">
        <v>800</v>
      </c>
      <c r="G886" s="47" t="s">
        <v>801</v>
      </c>
      <c r="H886" s="47" t="s">
        <v>802</v>
      </c>
    </row>
    <row r="887" s="19" customFormat="1" ht="16.35" customHeight="1" spans="1:8">
      <c r="A887" s="35"/>
      <c r="B887" s="47"/>
      <c r="C887" s="47"/>
      <c r="D887" s="47" t="s">
        <v>805</v>
      </c>
      <c r="E887" s="47" t="s">
        <v>799</v>
      </c>
      <c r="F887" s="47" t="s">
        <v>800</v>
      </c>
      <c r="G887" s="47" t="s">
        <v>801</v>
      </c>
      <c r="H887" s="47" t="s">
        <v>802</v>
      </c>
    </row>
    <row r="888" s="19" customFormat="1" ht="16.35" customHeight="1" spans="1:8">
      <c r="A888" s="35"/>
      <c r="B888" s="47"/>
      <c r="C888" s="47"/>
      <c r="D888" s="47" t="s">
        <v>806</v>
      </c>
      <c r="E888" s="47" t="s">
        <v>799</v>
      </c>
      <c r="F888" s="47" t="s">
        <v>800</v>
      </c>
      <c r="G888" s="47" t="s">
        <v>801</v>
      </c>
      <c r="H888" s="47" t="s">
        <v>802</v>
      </c>
    </row>
    <row r="889" s="19" customFormat="1" ht="16.35" customHeight="1" spans="1:8">
      <c r="A889" s="35"/>
      <c r="B889" s="47"/>
      <c r="C889" s="47" t="s">
        <v>807</v>
      </c>
      <c r="D889" s="47" t="s">
        <v>808</v>
      </c>
      <c r="E889" s="47"/>
      <c r="F889" s="47" t="s">
        <v>809</v>
      </c>
      <c r="G889" s="47"/>
      <c r="H889" s="47" t="s">
        <v>802</v>
      </c>
    </row>
    <row r="890" s="19" customFormat="1" ht="16.35" customHeight="1" spans="1:8">
      <c r="A890" s="35"/>
      <c r="B890" s="47"/>
      <c r="C890" s="47"/>
      <c r="D890" s="47" t="s">
        <v>810</v>
      </c>
      <c r="E890" s="47"/>
      <c r="F890" s="47" t="s">
        <v>809</v>
      </c>
      <c r="G890" s="47"/>
      <c r="H890" s="47" t="s">
        <v>802</v>
      </c>
    </row>
    <row r="891" s="19" customFormat="1" ht="16.35" customHeight="1" spans="1:8">
      <c r="A891" s="35"/>
      <c r="B891" s="47" t="s">
        <v>811</v>
      </c>
      <c r="C891" s="47" t="s">
        <v>812</v>
      </c>
      <c r="D891" s="47" t="s">
        <v>813</v>
      </c>
      <c r="E891" s="47" t="s">
        <v>814</v>
      </c>
      <c r="F891" s="47" t="s">
        <v>815</v>
      </c>
      <c r="G891" s="47" t="s">
        <v>801</v>
      </c>
      <c r="H891" s="47" t="s">
        <v>802</v>
      </c>
    </row>
    <row r="892" s="19" customFormat="1" ht="16.35" customHeight="1" spans="1:8">
      <c r="A892" s="35"/>
      <c r="B892" s="47"/>
      <c r="C892" s="47"/>
      <c r="D892" s="47" t="s">
        <v>816</v>
      </c>
      <c r="E892" s="47" t="s">
        <v>814</v>
      </c>
      <c r="F892" s="47" t="s">
        <v>817</v>
      </c>
      <c r="G892" s="47" t="s">
        <v>801</v>
      </c>
      <c r="H892" s="47" t="s">
        <v>802</v>
      </c>
    </row>
    <row r="893" s="19" customFormat="1" ht="16.35" customHeight="1" spans="1:8">
      <c r="A893" s="35"/>
      <c r="B893" s="47"/>
      <c r="C893" s="47"/>
      <c r="D893" s="47" t="s">
        <v>818</v>
      </c>
      <c r="E893" s="47" t="s">
        <v>799</v>
      </c>
      <c r="F893" s="47" t="s">
        <v>800</v>
      </c>
      <c r="G893" s="47" t="s">
        <v>801</v>
      </c>
      <c r="H893" s="47" t="s">
        <v>802</v>
      </c>
    </row>
    <row r="894" s="19" customFormat="1" ht="16.35" customHeight="1" spans="1:8">
      <c r="A894" s="35"/>
      <c r="B894" s="47" t="s">
        <v>819</v>
      </c>
      <c r="C894" s="47" t="s">
        <v>820</v>
      </c>
      <c r="D894" s="47" t="s">
        <v>821</v>
      </c>
      <c r="E894" s="47" t="s">
        <v>799</v>
      </c>
      <c r="F894" s="47" t="s">
        <v>800</v>
      </c>
      <c r="G894" s="47" t="s">
        <v>801</v>
      </c>
      <c r="H894" s="47" t="s">
        <v>802</v>
      </c>
    </row>
    <row r="895" s="19" customFormat="1" ht="16.35" customHeight="1" spans="1:8">
      <c r="A895" s="35"/>
      <c r="B895" s="47"/>
      <c r="C895" s="47" t="s">
        <v>822</v>
      </c>
      <c r="D895" s="47" t="s">
        <v>823</v>
      </c>
      <c r="E895" s="47"/>
      <c r="F895" s="47" t="s">
        <v>824</v>
      </c>
      <c r="G895" s="47"/>
      <c r="H895" s="47" t="s">
        <v>802</v>
      </c>
    </row>
    <row r="896" s="19" customFormat="1" ht="16.35" customHeight="1" spans="1:8">
      <c r="A896" s="35"/>
      <c r="B896" s="47"/>
      <c r="C896" s="47" t="s">
        <v>825</v>
      </c>
      <c r="D896" s="47" t="s">
        <v>826</v>
      </c>
      <c r="E896" s="47"/>
      <c r="F896" s="47" t="s">
        <v>809</v>
      </c>
      <c r="G896" s="47"/>
      <c r="H896" s="47" t="s">
        <v>802</v>
      </c>
    </row>
    <row r="897" s="19" customFormat="1" ht="16.35" customHeight="1" spans="1:8">
      <c r="A897" s="35"/>
      <c r="B897" s="47"/>
      <c r="C897" s="47"/>
      <c r="D897" s="47" t="s">
        <v>827</v>
      </c>
      <c r="E897" s="47"/>
      <c r="F897" s="47" t="s">
        <v>809</v>
      </c>
      <c r="G897" s="47"/>
      <c r="H897" s="47" t="s">
        <v>802</v>
      </c>
    </row>
    <row r="898" s="19" customFormat="1" ht="16.35" customHeight="1" spans="1:8">
      <c r="A898" s="35"/>
      <c r="B898" s="47"/>
      <c r="C898" s="47" t="s">
        <v>828</v>
      </c>
      <c r="D898" s="47" t="s">
        <v>829</v>
      </c>
      <c r="E898" s="47"/>
      <c r="F898" s="47" t="s">
        <v>830</v>
      </c>
      <c r="G898" s="47"/>
      <c r="H898" s="47" t="s">
        <v>802</v>
      </c>
    </row>
    <row r="899" s="19" customFormat="1" ht="16.35" customHeight="1" spans="1:8">
      <c r="A899" s="35"/>
      <c r="B899" s="47"/>
      <c r="C899" s="47" t="s">
        <v>831</v>
      </c>
      <c r="D899" s="47" t="s">
        <v>832</v>
      </c>
      <c r="E899" s="47" t="s">
        <v>799</v>
      </c>
      <c r="F899" s="47" t="s">
        <v>800</v>
      </c>
      <c r="G899" s="47" t="s">
        <v>801</v>
      </c>
      <c r="H899" s="47" t="s">
        <v>802</v>
      </c>
    </row>
    <row r="900" s="19" customFormat="1" ht="25" customHeight="1" spans="1:8">
      <c r="A900" s="35"/>
      <c r="B900" s="47"/>
      <c r="C900" s="47" t="s">
        <v>833</v>
      </c>
      <c r="D900" s="47" t="s">
        <v>834</v>
      </c>
      <c r="E900" s="47" t="s">
        <v>799</v>
      </c>
      <c r="F900" s="47" t="s">
        <v>815</v>
      </c>
      <c r="G900" s="47" t="s">
        <v>835</v>
      </c>
      <c r="H900" s="47" t="s">
        <v>802</v>
      </c>
    </row>
    <row r="901" s="19" customFormat="1" ht="16.35" customHeight="1" spans="1:8">
      <c r="A901" s="35"/>
      <c r="B901" s="47" t="s">
        <v>836</v>
      </c>
      <c r="C901" s="47" t="s">
        <v>837</v>
      </c>
      <c r="D901" s="47" t="s">
        <v>838</v>
      </c>
      <c r="E901" s="47" t="s">
        <v>814</v>
      </c>
      <c r="F901" s="47" t="s">
        <v>815</v>
      </c>
      <c r="G901" s="47" t="s">
        <v>801</v>
      </c>
      <c r="H901" s="47" t="s">
        <v>802</v>
      </c>
    </row>
    <row r="902" s="19" customFormat="1" ht="16.35" customHeight="1" spans="1:8">
      <c r="A902" s="35"/>
      <c r="B902" s="47"/>
      <c r="C902" s="47"/>
      <c r="D902" s="47" t="s">
        <v>839</v>
      </c>
      <c r="E902" s="47" t="s">
        <v>814</v>
      </c>
      <c r="F902" s="47" t="s">
        <v>800</v>
      </c>
      <c r="G902" s="47" t="s">
        <v>801</v>
      </c>
      <c r="H902" s="47" t="s">
        <v>802</v>
      </c>
    </row>
    <row r="903" s="19" customFormat="1" ht="16.35" customHeight="1" spans="1:8">
      <c r="A903" s="35"/>
      <c r="B903" s="47" t="s">
        <v>840</v>
      </c>
      <c r="C903" s="47" t="s">
        <v>841</v>
      </c>
      <c r="D903" s="47" t="s">
        <v>1004</v>
      </c>
      <c r="E903" s="47"/>
      <c r="F903" s="47" t="s">
        <v>1005</v>
      </c>
      <c r="G903" s="47"/>
      <c r="H903" s="47" t="s">
        <v>802</v>
      </c>
    </row>
    <row r="904" s="19" customFormat="1" ht="25" customHeight="1" spans="1:8">
      <c r="A904" s="35"/>
      <c r="B904" s="47"/>
      <c r="C904" s="47"/>
      <c r="D904" s="47" t="s">
        <v>935</v>
      </c>
      <c r="E904" s="47"/>
      <c r="F904" s="47" t="s">
        <v>1006</v>
      </c>
      <c r="G904" s="47"/>
      <c r="H904" s="47" t="s">
        <v>802</v>
      </c>
    </row>
    <row r="905" s="19" customFormat="1" ht="16.35" customHeight="1" spans="1:8">
      <c r="A905" s="35"/>
      <c r="B905" s="47"/>
      <c r="C905" s="47" t="s">
        <v>849</v>
      </c>
      <c r="D905" s="47" t="s">
        <v>1007</v>
      </c>
      <c r="E905" s="47" t="s">
        <v>843</v>
      </c>
      <c r="F905" s="47" t="s">
        <v>800</v>
      </c>
      <c r="G905" s="47" t="s">
        <v>801</v>
      </c>
      <c r="H905" s="47" t="s">
        <v>802</v>
      </c>
    </row>
    <row r="906" s="19" customFormat="1" ht="16.35" customHeight="1" spans="1:8">
      <c r="A906" s="35"/>
      <c r="B906" s="47" t="s">
        <v>854</v>
      </c>
      <c r="C906" s="47" t="s">
        <v>855</v>
      </c>
      <c r="D906" s="47" t="s">
        <v>937</v>
      </c>
      <c r="E906" s="47"/>
      <c r="F906" s="47" t="s">
        <v>1008</v>
      </c>
      <c r="G906" s="47"/>
      <c r="H906" s="47" t="s">
        <v>802</v>
      </c>
    </row>
  </sheetData>
  <mergeCells count="1064">
    <mergeCell ref="A1:H1"/>
    <mergeCell ref="B2:H2"/>
    <mergeCell ref="B3:H3"/>
    <mergeCell ref="B4:C4"/>
    <mergeCell ref="D4:H4"/>
    <mergeCell ref="B5:C5"/>
    <mergeCell ref="E5:F5"/>
    <mergeCell ref="G5:H5"/>
    <mergeCell ref="B6:C6"/>
    <mergeCell ref="E6:F6"/>
    <mergeCell ref="G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E16"/>
    <mergeCell ref="F16:H16"/>
    <mergeCell ref="B17:E17"/>
    <mergeCell ref="F17:H17"/>
    <mergeCell ref="B18:E18"/>
    <mergeCell ref="F18:H18"/>
    <mergeCell ref="B19:E19"/>
    <mergeCell ref="F19:H19"/>
    <mergeCell ref="B20:E20"/>
    <mergeCell ref="F20:H20"/>
    <mergeCell ref="B21:E21"/>
    <mergeCell ref="F21:H21"/>
    <mergeCell ref="B22:E22"/>
    <mergeCell ref="F22:H22"/>
    <mergeCell ref="B23:E23"/>
    <mergeCell ref="F23:H23"/>
    <mergeCell ref="B24:E24"/>
    <mergeCell ref="F24:H24"/>
    <mergeCell ref="B25:E25"/>
    <mergeCell ref="F25:H25"/>
    <mergeCell ref="B26:E26"/>
    <mergeCell ref="F26:H26"/>
    <mergeCell ref="B27:E27"/>
    <mergeCell ref="F27:H27"/>
    <mergeCell ref="B28:E28"/>
    <mergeCell ref="F28:H28"/>
    <mergeCell ref="B29:E29"/>
    <mergeCell ref="F29:H29"/>
    <mergeCell ref="B30:E30"/>
    <mergeCell ref="F30:H30"/>
    <mergeCell ref="B31:E31"/>
    <mergeCell ref="F31:H31"/>
    <mergeCell ref="B32:E32"/>
    <mergeCell ref="F32:H32"/>
    <mergeCell ref="B33:E33"/>
    <mergeCell ref="F33:H33"/>
    <mergeCell ref="B34:E34"/>
    <mergeCell ref="F34:H34"/>
    <mergeCell ref="B35:E35"/>
    <mergeCell ref="F35:H35"/>
    <mergeCell ref="B36:H36"/>
    <mergeCell ref="B65:H65"/>
    <mergeCell ref="B66:H66"/>
    <mergeCell ref="B67:C67"/>
    <mergeCell ref="D67:H67"/>
    <mergeCell ref="B68:C68"/>
    <mergeCell ref="E68:F68"/>
    <mergeCell ref="G68:H68"/>
    <mergeCell ref="B69:C69"/>
    <mergeCell ref="E69:F69"/>
    <mergeCell ref="G69:H69"/>
    <mergeCell ref="B70:E70"/>
    <mergeCell ref="F70:H70"/>
    <mergeCell ref="B71:E71"/>
    <mergeCell ref="F71:H71"/>
    <mergeCell ref="B72:E72"/>
    <mergeCell ref="F72:H72"/>
    <mergeCell ref="B73:E73"/>
    <mergeCell ref="F73:H73"/>
    <mergeCell ref="B74:E74"/>
    <mergeCell ref="F74:H74"/>
    <mergeCell ref="B75:E75"/>
    <mergeCell ref="F75:H75"/>
    <mergeCell ref="B76:E76"/>
    <mergeCell ref="F76:H76"/>
    <mergeCell ref="B77:E77"/>
    <mergeCell ref="F77:H77"/>
    <mergeCell ref="B78:E78"/>
    <mergeCell ref="F78:H78"/>
    <mergeCell ref="B79:E79"/>
    <mergeCell ref="F79:H79"/>
    <mergeCell ref="B80:E80"/>
    <mergeCell ref="F80:H80"/>
    <mergeCell ref="B81:E81"/>
    <mergeCell ref="F81:H81"/>
    <mergeCell ref="B82:E82"/>
    <mergeCell ref="F82:H82"/>
    <mergeCell ref="B83:E83"/>
    <mergeCell ref="F83:H83"/>
    <mergeCell ref="B84:E84"/>
    <mergeCell ref="F84:H84"/>
    <mergeCell ref="B85:H85"/>
    <mergeCell ref="B110:H110"/>
    <mergeCell ref="B111:H111"/>
    <mergeCell ref="B112:C112"/>
    <mergeCell ref="D112:H112"/>
    <mergeCell ref="B113:C113"/>
    <mergeCell ref="E113:F113"/>
    <mergeCell ref="G113:H113"/>
    <mergeCell ref="B114:C114"/>
    <mergeCell ref="E114:F114"/>
    <mergeCell ref="G114:H114"/>
    <mergeCell ref="B115:E115"/>
    <mergeCell ref="F115:H115"/>
    <mergeCell ref="B116:E116"/>
    <mergeCell ref="F116:H116"/>
    <mergeCell ref="B117:E117"/>
    <mergeCell ref="F117:H117"/>
    <mergeCell ref="B118:E118"/>
    <mergeCell ref="F118:H118"/>
    <mergeCell ref="B119:E119"/>
    <mergeCell ref="F119:H119"/>
    <mergeCell ref="B120:E120"/>
    <mergeCell ref="F120:H120"/>
    <mergeCell ref="B121:H121"/>
    <mergeCell ref="B144:H144"/>
    <mergeCell ref="B145:H145"/>
    <mergeCell ref="B146:C146"/>
    <mergeCell ref="D146:H146"/>
    <mergeCell ref="B147:C147"/>
    <mergeCell ref="E147:F147"/>
    <mergeCell ref="G147:H147"/>
    <mergeCell ref="B148:C148"/>
    <mergeCell ref="E148:F148"/>
    <mergeCell ref="G148:H148"/>
    <mergeCell ref="B149:E149"/>
    <mergeCell ref="F149:H149"/>
    <mergeCell ref="B150:E150"/>
    <mergeCell ref="F150:H150"/>
    <mergeCell ref="B151:E151"/>
    <mergeCell ref="F151:H151"/>
    <mergeCell ref="B152:E152"/>
    <mergeCell ref="F152:H152"/>
    <mergeCell ref="B153:H153"/>
    <mergeCell ref="B177:H177"/>
    <mergeCell ref="B178:H178"/>
    <mergeCell ref="B179:C179"/>
    <mergeCell ref="D179:H179"/>
    <mergeCell ref="B180:C180"/>
    <mergeCell ref="E180:F180"/>
    <mergeCell ref="G180:H180"/>
    <mergeCell ref="B181:C181"/>
    <mergeCell ref="E181:F181"/>
    <mergeCell ref="G181:H181"/>
    <mergeCell ref="B182:E182"/>
    <mergeCell ref="F182:H182"/>
    <mergeCell ref="B183:E183"/>
    <mergeCell ref="F183:H183"/>
    <mergeCell ref="B184:E184"/>
    <mergeCell ref="F184:H184"/>
    <mergeCell ref="B185:E185"/>
    <mergeCell ref="F185:H185"/>
    <mergeCell ref="B186:E186"/>
    <mergeCell ref="F186:H186"/>
    <mergeCell ref="B187:E187"/>
    <mergeCell ref="F187:H187"/>
    <mergeCell ref="B188:E188"/>
    <mergeCell ref="F188:H188"/>
    <mergeCell ref="B189:E189"/>
    <mergeCell ref="F189:H189"/>
    <mergeCell ref="B190:E190"/>
    <mergeCell ref="F190:H190"/>
    <mergeCell ref="B191:E191"/>
    <mergeCell ref="F191:H191"/>
    <mergeCell ref="B192:E192"/>
    <mergeCell ref="F192:H192"/>
    <mergeCell ref="B193:H193"/>
    <mergeCell ref="B219:H219"/>
    <mergeCell ref="B220:H220"/>
    <mergeCell ref="B221:C221"/>
    <mergeCell ref="D221:H221"/>
    <mergeCell ref="B222:C222"/>
    <mergeCell ref="E222:F222"/>
    <mergeCell ref="G222:H222"/>
    <mergeCell ref="B223:C223"/>
    <mergeCell ref="E223:F223"/>
    <mergeCell ref="G223:H223"/>
    <mergeCell ref="B224:E224"/>
    <mergeCell ref="F224:H224"/>
    <mergeCell ref="B225:E225"/>
    <mergeCell ref="F225:H225"/>
    <mergeCell ref="B226:E226"/>
    <mergeCell ref="F226:H226"/>
    <mergeCell ref="B227:E227"/>
    <mergeCell ref="F227:H227"/>
    <mergeCell ref="B228:E228"/>
    <mergeCell ref="F228:H228"/>
    <mergeCell ref="B229:E229"/>
    <mergeCell ref="F229:H229"/>
    <mergeCell ref="B230:E230"/>
    <mergeCell ref="F230:H230"/>
    <mergeCell ref="B231:E231"/>
    <mergeCell ref="F231:H231"/>
    <mergeCell ref="B232:E232"/>
    <mergeCell ref="F232:H232"/>
    <mergeCell ref="B233:E233"/>
    <mergeCell ref="F233:H233"/>
    <mergeCell ref="B234:E234"/>
    <mergeCell ref="F234:H234"/>
    <mergeCell ref="B235:E235"/>
    <mergeCell ref="F235:H235"/>
    <mergeCell ref="B236:E236"/>
    <mergeCell ref="F236:H236"/>
    <mergeCell ref="B237:E237"/>
    <mergeCell ref="F237:H237"/>
    <mergeCell ref="B238:E238"/>
    <mergeCell ref="F238:H238"/>
    <mergeCell ref="B239:E239"/>
    <mergeCell ref="F239:H239"/>
    <mergeCell ref="B240:E240"/>
    <mergeCell ref="F240:H240"/>
    <mergeCell ref="B241:E241"/>
    <mergeCell ref="F241:H241"/>
    <mergeCell ref="B242:E242"/>
    <mergeCell ref="F242:H242"/>
    <mergeCell ref="B243:E243"/>
    <mergeCell ref="F243:H243"/>
    <mergeCell ref="B244:H244"/>
    <mergeCell ref="B268:H268"/>
    <mergeCell ref="B269:H269"/>
    <mergeCell ref="B270:C270"/>
    <mergeCell ref="D270:H270"/>
    <mergeCell ref="B271:C271"/>
    <mergeCell ref="E271:F271"/>
    <mergeCell ref="G271:H271"/>
    <mergeCell ref="B272:C272"/>
    <mergeCell ref="E272:F272"/>
    <mergeCell ref="G272:H272"/>
    <mergeCell ref="B273:E273"/>
    <mergeCell ref="F273:H273"/>
    <mergeCell ref="B274:E274"/>
    <mergeCell ref="F274:H274"/>
    <mergeCell ref="B275:E275"/>
    <mergeCell ref="F275:H275"/>
    <mergeCell ref="B276:E276"/>
    <mergeCell ref="F276:H276"/>
    <mergeCell ref="B277:E277"/>
    <mergeCell ref="F277:H277"/>
    <mergeCell ref="B278:E278"/>
    <mergeCell ref="F278:H278"/>
    <mergeCell ref="B279:E279"/>
    <mergeCell ref="F279:H279"/>
    <mergeCell ref="B280:E280"/>
    <mergeCell ref="F280:H280"/>
    <mergeCell ref="B281:E281"/>
    <mergeCell ref="F281:H281"/>
    <mergeCell ref="B282:E282"/>
    <mergeCell ref="F282:H282"/>
    <mergeCell ref="B283:E283"/>
    <mergeCell ref="F283:H283"/>
    <mergeCell ref="B284:H284"/>
    <mergeCell ref="B312:H312"/>
    <mergeCell ref="B313:H313"/>
    <mergeCell ref="B314:C314"/>
    <mergeCell ref="D314:H314"/>
    <mergeCell ref="B315:C315"/>
    <mergeCell ref="E315:F315"/>
    <mergeCell ref="G315:H315"/>
    <mergeCell ref="B316:C316"/>
    <mergeCell ref="E316:F316"/>
    <mergeCell ref="G316:H316"/>
    <mergeCell ref="B317:E317"/>
    <mergeCell ref="F317:H317"/>
    <mergeCell ref="B318:E318"/>
    <mergeCell ref="F318:H318"/>
    <mergeCell ref="B319:E319"/>
    <mergeCell ref="F319:H319"/>
    <mergeCell ref="B320:E320"/>
    <mergeCell ref="F320:H320"/>
    <mergeCell ref="B321:E321"/>
    <mergeCell ref="F321:H321"/>
    <mergeCell ref="B322:H322"/>
    <mergeCell ref="B345:H345"/>
    <mergeCell ref="B346:H346"/>
    <mergeCell ref="B347:C347"/>
    <mergeCell ref="D347:H347"/>
    <mergeCell ref="B348:C348"/>
    <mergeCell ref="E348:F348"/>
    <mergeCell ref="G348:H348"/>
    <mergeCell ref="B349:C349"/>
    <mergeCell ref="E349:F349"/>
    <mergeCell ref="G349:H349"/>
    <mergeCell ref="B350:E350"/>
    <mergeCell ref="F350:H350"/>
    <mergeCell ref="B351:E351"/>
    <mergeCell ref="F351:H351"/>
    <mergeCell ref="B352:E352"/>
    <mergeCell ref="F352:H352"/>
    <mergeCell ref="B353:E353"/>
    <mergeCell ref="F353:H353"/>
    <mergeCell ref="B354:E354"/>
    <mergeCell ref="F354:H354"/>
    <mergeCell ref="B355:H355"/>
    <mergeCell ref="B380:H380"/>
    <mergeCell ref="B381:H381"/>
    <mergeCell ref="B382:C382"/>
    <mergeCell ref="D382:H382"/>
    <mergeCell ref="B383:C383"/>
    <mergeCell ref="E383:F383"/>
    <mergeCell ref="G383:H383"/>
    <mergeCell ref="B384:C384"/>
    <mergeCell ref="E384:F384"/>
    <mergeCell ref="G384:H384"/>
    <mergeCell ref="B385:E385"/>
    <mergeCell ref="F385:H385"/>
    <mergeCell ref="B386:E386"/>
    <mergeCell ref="F386:H386"/>
    <mergeCell ref="B387:E387"/>
    <mergeCell ref="F387:H387"/>
    <mergeCell ref="B388:E388"/>
    <mergeCell ref="F388:H388"/>
    <mergeCell ref="B389:E389"/>
    <mergeCell ref="F389:H389"/>
    <mergeCell ref="B390:E390"/>
    <mergeCell ref="F390:H390"/>
    <mergeCell ref="B391:E391"/>
    <mergeCell ref="F391:H391"/>
    <mergeCell ref="B392:E392"/>
    <mergeCell ref="F392:H392"/>
    <mergeCell ref="B393:E393"/>
    <mergeCell ref="F393:H393"/>
    <mergeCell ref="B394:E394"/>
    <mergeCell ref="F394:H394"/>
    <mergeCell ref="B395:E395"/>
    <mergeCell ref="F395:H395"/>
    <mergeCell ref="B396:E396"/>
    <mergeCell ref="F396:H396"/>
    <mergeCell ref="B397:E397"/>
    <mergeCell ref="F397:H397"/>
    <mergeCell ref="B398:E398"/>
    <mergeCell ref="F398:H398"/>
    <mergeCell ref="B399:E399"/>
    <mergeCell ref="F399:H399"/>
    <mergeCell ref="B400:E400"/>
    <mergeCell ref="F400:H400"/>
    <mergeCell ref="B401:E401"/>
    <mergeCell ref="F401:H401"/>
    <mergeCell ref="B402:E402"/>
    <mergeCell ref="F402:H402"/>
    <mergeCell ref="B403:E403"/>
    <mergeCell ref="F403:H403"/>
    <mergeCell ref="B404:E404"/>
    <mergeCell ref="F404:H404"/>
    <mergeCell ref="B405:E405"/>
    <mergeCell ref="F405:H405"/>
    <mergeCell ref="B406:E406"/>
    <mergeCell ref="F406:H406"/>
    <mergeCell ref="B407:E407"/>
    <mergeCell ref="F407:H407"/>
    <mergeCell ref="B408:E408"/>
    <mergeCell ref="F408:H408"/>
    <mergeCell ref="B409:E409"/>
    <mergeCell ref="F409:H409"/>
    <mergeCell ref="B410:E410"/>
    <mergeCell ref="F410:H410"/>
    <mergeCell ref="B411:E411"/>
    <mergeCell ref="F411:H411"/>
    <mergeCell ref="B412:E412"/>
    <mergeCell ref="F412:H412"/>
    <mergeCell ref="B413:E413"/>
    <mergeCell ref="F413:H413"/>
    <mergeCell ref="B414:E414"/>
    <mergeCell ref="F414:H414"/>
    <mergeCell ref="B415:E415"/>
    <mergeCell ref="F415:H415"/>
    <mergeCell ref="B416:E416"/>
    <mergeCell ref="F416:H416"/>
    <mergeCell ref="B417:E417"/>
    <mergeCell ref="F417:H417"/>
    <mergeCell ref="B418:E418"/>
    <mergeCell ref="F418:H418"/>
    <mergeCell ref="B419:E419"/>
    <mergeCell ref="F419:H419"/>
    <mergeCell ref="B420:H420"/>
    <mergeCell ref="B445:H445"/>
    <mergeCell ref="B446:H446"/>
    <mergeCell ref="B447:C447"/>
    <mergeCell ref="D447:H447"/>
    <mergeCell ref="B448:C448"/>
    <mergeCell ref="E448:F448"/>
    <mergeCell ref="G448:H448"/>
    <mergeCell ref="B449:C449"/>
    <mergeCell ref="E449:F449"/>
    <mergeCell ref="G449:H449"/>
    <mergeCell ref="B450:E450"/>
    <mergeCell ref="F450:H450"/>
    <mergeCell ref="B451:E451"/>
    <mergeCell ref="F451:H451"/>
    <mergeCell ref="B452:E452"/>
    <mergeCell ref="F452:H452"/>
    <mergeCell ref="B453:E453"/>
    <mergeCell ref="F453:H453"/>
    <mergeCell ref="B454:E454"/>
    <mergeCell ref="F454:H454"/>
    <mergeCell ref="B455:E455"/>
    <mergeCell ref="F455:H455"/>
    <mergeCell ref="B456:H456"/>
    <mergeCell ref="B480:H480"/>
    <mergeCell ref="B481:H481"/>
    <mergeCell ref="B482:C482"/>
    <mergeCell ref="D482:H482"/>
    <mergeCell ref="B483:C483"/>
    <mergeCell ref="E483:F483"/>
    <mergeCell ref="G483:H483"/>
    <mergeCell ref="B484:C484"/>
    <mergeCell ref="E484:F484"/>
    <mergeCell ref="G484:H484"/>
    <mergeCell ref="B485:E485"/>
    <mergeCell ref="F485:H485"/>
    <mergeCell ref="B486:E486"/>
    <mergeCell ref="F486:H486"/>
    <mergeCell ref="B487:E487"/>
    <mergeCell ref="F487:H487"/>
    <mergeCell ref="B488:E488"/>
    <mergeCell ref="F488:H488"/>
    <mergeCell ref="B489:E489"/>
    <mergeCell ref="F489:H489"/>
    <mergeCell ref="B490:E490"/>
    <mergeCell ref="F490:H490"/>
    <mergeCell ref="B491:E491"/>
    <mergeCell ref="F491:H491"/>
    <mergeCell ref="B492:H492"/>
    <mergeCell ref="B515:H515"/>
    <mergeCell ref="B516:H516"/>
    <mergeCell ref="B517:C517"/>
    <mergeCell ref="D517:H517"/>
    <mergeCell ref="B518:C518"/>
    <mergeCell ref="E518:F518"/>
    <mergeCell ref="G518:H518"/>
    <mergeCell ref="B519:C519"/>
    <mergeCell ref="E519:F519"/>
    <mergeCell ref="G519:H519"/>
    <mergeCell ref="B520:E520"/>
    <mergeCell ref="F520:H520"/>
    <mergeCell ref="B521:E521"/>
    <mergeCell ref="F521:H521"/>
    <mergeCell ref="B522:E522"/>
    <mergeCell ref="F522:H522"/>
    <mergeCell ref="B523:E523"/>
    <mergeCell ref="F523:H523"/>
    <mergeCell ref="B524:E524"/>
    <mergeCell ref="F524:H524"/>
    <mergeCell ref="B525:E525"/>
    <mergeCell ref="F525:H525"/>
    <mergeCell ref="B526:E526"/>
    <mergeCell ref="F526:H526"/>
    <mergeCell ref="B527:H527"/>
    <mergeCell ref="B550:H550"/>
    <mergeCell ref="B551:H551"/>
    <mergeCell ref="B552:C552"/>
    <mergeCell ref="D552:H552"/>
    <mergeCell ref="B553:C553"/>
    <mergeCell ref="E553:F553"/>
    <mergeCell ref="G553:H553"/>
    <mergeCell ref="B554:C554"/>
    <mergeCell ref="E554:F554"/>
    <mergeCell ref="G554:H554"/>
    <mergeCell ref="B555:E555"/>
    <mergeCell ref="F555:H555"/>
    <mergeCell ref="B556:E556"/>
    <mergeCell ref="F556:H556"/>
    <mergeCell ref="B557:E557"/>
    <mergeCell ref="F557:H557"/>
    <mergeCell ref="B558:E558"/>
    <mergeCell ref="F558:H558"/>
    <mergeCell ref="B559:E559"/>
    <mergeCell ref="F559:H559"/>
    <mergeCell ref="B560:H560"/>
    <mergeCell ref="B584:H584"/>
    <mergeCell ref="B585:H585"/>
    <mergeCell ref="B586:C586"/>
    <mergeCell ref="D586:H586"/>
    <mergeCell ref="B587:C587"/>
    <mergeCell ref="E587:F587"/>
    <mergeCell ref="G587:H587"/>
    <mergeCell ref="B588:C588"/>
    <mergeCell ref="E588:F588"/>
    <mergeCell ref="G588:H588"/>
    <mergeCell ref="B589:E589"/>
    <mergeCell ref="F589:H589"/>
    <mergeCell ref="B590:E590"/>
    <mergeCell ref="F590:H590"/>
    <mergeCell ref="B591:E591"/>
    <mergeCell ref="F591:H591"/>
    <mergeCell ref="B592:E592"/>
    <mergeCell ref="F592:H592"/>
    <mergeCell ref="B593:E593"/>
    <mergeCell ref="F593:H593"/>
    <mergeCell ref="B594:H594"/>
    <mergeCell ref="B621:H621"/>
    <mergeCell ref="B622:H622"/>
    <mergeCell ref="B623:C623"/>
    <mergeCell ref="D623:H623"/>
    <mergeCell ref="B624:C624"/>
    <mergeCell ref="E624:F624"/>
    <mergeCell ref="G624:H624"/>
    <mergeCell ref="B625:C625"/>
    <mergeCell ref="E625:F625"/>
    <mergeCell ref="G625:H625"/>
    <mergeCell ref="B626:E626"/>
    <mergeCell ref="F626:H626"/>
    <mergeCell ref="B627:E627"/>
    <mergeCell ref="F627:H627"/>
    <mergeCell ref="B628:E628"/>
    <mergeCell ref="F628:H628"/>
    <mergeCell ref="B629:E629"/>
    <mergeCell ref="F629:H629"/>
    <mergeCell ref="B630:E630"/>
    <mergeCell ref="F630:H630"/>
    <mergeCell ref="B631:H631"/>
    <mergeCell ref="B654:H654"/>
    <mergeCell ref="B655:H655"/>
    <mergeCell ref="B656:C656"/>
    <mergeCell ref="D656:H656"/>
    <mergeCell ref="B657:C657"/>
    <mergeCell ref="E657:F657"/>
    <mergeCell ref="G657:H657"/>
    <mergeCell ref="B658:C658"/>
    <mergeCell ref="E658:F658"/>
    <mergeCell ref="G658:H658"/>
    <mergeCell ref="B659:E659"/>
    <mergeCell ref="F659:H659"/>
    <mergeCell ref="B660:E660"/>
    <mergeCell ref="F660:H660"/>
    <mergeCell ref="B661:E661"/>
    <mergeCell ref="F661:H661"/>
    <mergeCell ref="B662:E662"/>
    <mergeCell ref="F662:H662"/>
    <mergeCell ref="B663:E663"/>
    <mergeCell ref="F663:H663"/>
    <mergeCell ref="B664:H664"/>
    <mergeCell ref="B687:H687"/>
    <mergeCell ref="B688:H688"/>
    <mergeCell ref="B689:C689"/>
    <mergeCell ref="D689:H689"/>
    <mergeCell ref="B690:C690"/>
    <mergeCell ref="E690:F690"/>
    <mergeCell ref="G690:H690"/>
    <mergeCell ref="B691:C691"/>
    <mergeCell ref="E691:F691"/>
    <mergeCell ref="G691:H691"/>
    <mergeCell ref="B692:E692"/>
    <mergeCell ref="F692:H692"/>
    <mergeCell ref="B693:E693"/>
    <mergeCell ref="F693:H693"/>
    <mergeCell ref="B694:E694"/>
    <mergeCell ref="F694:H694"/>
    <mergeCell ref="B695:E695"/>
    <mergeCell ref="F695:H695"/>
    <mergeCell ref="B696:E696"/>
    <mergeCell ref="F696:H696"/>
    <mergeCell ref="B697:E697"/>
    <mergeCell ref="F697:H697"/>
    <mergeCell ref="B698:E698"/>
    <mergeCell ref="F698:H698"/>
    <mergeCell ref="B699:E699"/>
    <mergeCell ref="F699:H699"/>
    <mergeCell ref="B700:E700"/>
    <mergeCell ref="F700:H700"/>
    <mergeCell ref="B701:E701"/>
    <mergeCell ref="F701:H701"/>
    <mergeCell ref="B702:E702"/>
    <mergeCell ref="F702:H702"/>
    <mergeCell ref="B703:E703"/>
    <mergeCell ref="F703:H703"/>
    <mergeCell ref="B704:E704"/>
    <mergeCell ref="F704:H704"/>
    <mergeCell ref="B705:E705"/>
    <mergeCell ref="F705:H705"/>
    <mergeCell ref="B706:E706"/>
    <mergeCell ref="F706:H706"/>
    <mergeCell ref="B707:E707"/>
    <mergeCell ref="F707:H707"/>
    <mergeCell ref="B708:E708"/>
    <mergeCell ref="F708:H708"/>
    <mergeCell ref="B709:E709"/>
    <mergeCell ref="F709:H709"/>
    <mergeCell ref="B710:E710"/>
    <mergeCell ref="F710:H710"/>
    <mergeCell ref="B711:E711"/>
    <mergeCell ref="F711:H711"/>
    <mergeCell ref="B712:E712"/>
    <mergeCell ref="F712:H712"/>
    <mergeCell ref="B713:E713"/>
    <mergeCell ref="F713:H713"/>
    <mergeCell ref="B714:E714"/>
    <mergeCell ref="F714:H714"/>
    <mergeCell ref="B715:H715"/>
    <mergeCell ref="B739:H739"/>
    <mergeCell ref="B740:H740"/>
    <mergeCell ref="B741:C741"/>
    <mergeCell ref="D741:H741"/>
    <mergeCell ref="B742:C742"/>
    <mergeCell ref="E742:F742"/>
    <mergeCell ref="G742:H742"/>
    <mergeCell ref="B743:C743"/>
    <mergeCell ref="E743:F743"/>
    <mergeCell ref="G743:H743"/>
    <mergeCell ref="B744:E744"/>
    <mergeCell ref="F744:H744"/>
    <mergeCell ref="B745:E745"/>
    <mergeCell ref="F745:H745"/>
    <mergeCell ref="B746:E746"/>
    <mergeCell ref="F746:H746"/>
    <mergeCell ref="B747:E747"/>
    <mergeCell ref="F747:H747"/>
    <mergeCell ref="B748:E748"/>
    <mergeCell ref="F748:H748"/>
    <mergeCell ref="B749:E749"/>
    <mergeCell ref="F749:H749"/>
    <mergeCell ref="B750:E750"/>
    <mergeCell ref="F750:H750"/>
    <mergeCell ref="B751:E751"/>
    <mergeCell ref="F751:H751"/>
    <mergeCell ref="B752:E752"/>
    <mergeCell ref="F752:H752"/>
    <mergeCell ref="B753:E753"/>
    <mergeCell ref="F753:H753"/>
    <mergeCell ref="B754:E754"/>
    <mergeCell ref="F754:H754"/>
    <mergeCell ref="B755:E755"/>
    <mergeCell ref="F755:H755"/>
    <mergeCell ref="B756:E756"/>
    <mergeCell ref="F756:H756"/>
    <mergeCell ref="B757:E757"/>
    <mergeCell ref="F757:H757"/>
    <mergeCell ref="B758:E758"/>
    <mergeCell ref="F758:H758"/>
    <mergeCell ref="B759:H759"/>
    <mergeCell ref="B783:H783"/>
    <mergeCell ref="B784:H784"/>
    <mergeCell ref="B785:C785"/>
    <mergeCell ref="D785:H785"/>
    <mergeCell ref="B786:C786"/>
    <mergeCell ref="E786:F786"/>
    <mergeCell ref="G786:H786"/>
    <mergeCell ref="B787:C787"/>
    <mergeCell ref="E787:F787"/>
    <mergeCell ref="G787:H787"/>
    <mergeCell ref="B788:E788"/>
    <mergeCell ref="F788:H788"/>
    <mergeCell ref="B789:E789"/>
    <mergeCell ref="F789:H789"/>
    <mergeCell ref="B790:E790"/>
    <mergeCell ref="F790:H790"/>
    <mergeCell ref="B791:E791"/>
    <mergeCell ref="F791:H791"/>
    <mergeCell ref="B792:E792"/>
    <mergeCell ref="F792:H792"/>
    <mergeCell ref="B793:E793"/>
    <mergeCell ref="F793:H793"/>
    <mergeCell ref="B794:E794"/>
    <mergeCell ref="F794:H794"/>
    <mergeCell ref="B795:H795"/>
    <mergeCell ref="B819:H819"/>
    <mergeCell ref="B820:H820"/>
    <mergeCell ref="B821:C821"/>
    <mergeCell ref="D821:H821"/>
    <mergeCell ref="B822:C822"/>
    <mergeCell ref="E822:F822"/>
    <mergeCell ref="G822:H822"/>
    <mergeCell ref="B823:C823"/>
    <mergeCell ref="E823:F823"/>
    <mergeCell ref="G823:H823"/>
    <mergeCell ref="B824:E824"/>
    <mergeCell ref="F824:H824"/>
    <mergeCell ref="B825:E825"/>
    <mergeCell ref="F825:H825"/>
    <mergeCell ref="B826:E826"/>
    <mergeCell ref="F826:H826"/>
    <mergeCell ref="B827:E827"/>
    <mergeCell ref="F827:H827"/>
    <mergeCell ref="B828:E828"/>
    <mergeCell ref="F828:H828"/>
    <mergeCell ref="B829:E829"/>
    <mergeCell ref="F829:H829"/>
    <mergeCell ref="B830:E830"/>
    <mergeCell ref="F830:H830"/>
    <mergeCell ref="B831:E831"/>
    <mergeCell ref="F831:H831"/>
    <mergeCell ref="B832:E832"/>
    <mergeCell ref="F832:H832"/>
    <mergeCell ref="B833:E833"/>
    <mergeCell ref="F833:H833"/>
    <mergeCell ref="B834:E834"/>
    <mergeCell ref="F834:H834"/>
    <mergeCell ref="B835:E835"/>
    <mergeCell ref="F835:H835"/>
    <mergeCell ref="B836:E836"/>
    <mergeCell ref="F836:H836"/>
    <mergeCell ref="B837:E837"/>
    <mergeCell ref="F837:H837"/>
    <mergeCell ref="B838:E838"/>
    <mergeCell ref="F838:H838"/>
    <mergeCell ref="B839:E839"/>
    <mergeCell ref="F839:H839"/>
    <mergeCell ref="B840:E840"/>
    <mergeCell ref="F840:H840"/>
    <mergeCell ref="B841:E841"/>
    <mergeCell ref="F841:H841"/>
    <mergeCell ref="B842:E842"/>
    <mergeCell ref="F842:H842"/>
    <mergeCell ref="B843:E843"/>
    <mergeCell ref="F843:H843"/>
    <mergeCell ref="B844:E844"/>
    <mergeCell ref="F844:H844"/>
    <mergeCell ref="B845:H845"/>
    <mergeCell ref="B868:H868"/>
    <mergeCell ref="B869:H869"/>
    <mergeCell ref="B870:C870"/>
    <mergeCell ref="D870:H870"/>
    <mergeCell ref="B871:C871"/>
    <mergeCell ref="E871:F871"/>
    <mergeCell ref="G871:H871"/>
    <mergeCell ref="B872:C872"/>
    <mergeCell ref="E872:F872"/>
    <mergeCell ref="G872:H872"/>
    <mergeCell ref="B873:E873"/>
    <mergeCell ref="F873:H873"/>
    <mergeCell ref="B874:E874"/>
    <mergeCell ref="F874:H874"/>
    <mergeCell ref="B875:E875"/>
    <mergeCell ref="F875:H875"/>
    <mergeCell ref="B876:E876"/>
    <mergeCell ref="F876:H876"/>
    <mergeCell ref="B877:E877"/>
    <mergeCell ref="F877:H877"/>
    <mergeCell ref="B878:E878"/>
    <mergeCell ref="F878:H878"/>
    <mergeCell ref="B879:E879"/>
    <mergeCell ref="F879:H879"/>
    <mergeCell ref="B880:E880"/>
    <mergeCell ref="F880:H880"/>
    <mergeCell ref="B881:E881"/>
    <mergeCell ref="F881:H881"/>
    <mergeCell ref="B882:E882"/>
    <mergeCell ref="F882:H882"/>
    <mergeCell ref="B883:H883"/>
    <mergeCell ref="A4:A6"/>
    <mergeCell ref="A7:A35"/>
    <mergeCell ref="A37:A64"/>
    <mergeCell ref="A67:A69"/>
    <mergeCell ref="A70:A84"/>
    <mergeCell ref="A86:A109"/>
    <mergeCell ref="A112:A114"/>
    <mergeCell ref="A115:A120"/>
    <mergeCell ref="A122:A143"/>
    <mergeCell ref="A146:A148"/>
    <mergeCell ref="A149:A152"/>
    <mergeCell ref="A154:A176"/>
    <mergeCell ref="A179:A181"/>
    <mergeCell ref="A182:A192"/>
    <mergeCell ref="A194:A218"/>
    <mergeCell ref="A221:A223"/>
    <mergeCell ref="A224:A243"/>
    <mergeCell ref="A245:A267"/>
    <mergeCell ref="A270:A272"/>
    <mergeCell ref="A273:A283"/>
    <mergeCell ref="A285:A311"/>
    <mergeCell ref="A314:A316"/>
    <mergeCell ref="A317:A321"/>
    <mergeCell ref="A323:A344"/>
    <mergeCell ref="A347:A349"/>
    <mergeCell ref="A350:A354"/>
    <mergeCell ref="A356:A379"/>
    <mergeCell ref="A382:A384"/>
    <mergeCell ref="A385:A419"/>
    <mergeCell ref="A421:A444"/>
    <mergeCell ref="A447:A449"/>
    <mergeCell ref="A450:A455"/>
    <mergeCell ref="A457:A479"/>
    <mergeCell ref="A482:A484"/>
    <mergeCell ref="A485:A491"/>
    <mergeCell ref="A493:A514"/>
    <mergeCell ref="A517:A519"/>
    <mergeCell ref="A520:A526"/>
    <mergeCell ref="A528:A549"/>
    <mergeCell ref="A552:A554"/>
    <mergeCell ref="A555:A559"/>
    <mergeCell ref="A561:A583"/>
    <mergeCell ref="A586:A588"/>
    <mergeCell ref="A589:A593"/>
    <mergeCell ref="A595:A620"/>
    <mergeCell ref="A623:A625"/>
    <mergeCell ref="A626:A630"/>
    <mergeCell ref="A632:A653"/>
    <mergeCell ref="A656:A658"/>
    <mergeCell ref="A659:A663"/>
    <mergeCell ref="A665:A686"/>
    <mergeCell ref="A689:A691"/>
    <mergeCell ref="A692:A714"/>
    <mergeCell ref="A716:A738"/>
    <mergeCell ref="A741:A743"/>
    <mergeCell ref="A744:A758"/>
    <mergeCell ref="A760:A782"/>
    <mergeCell ref="A785:A787"/>
    <mergeCell ref="A788:A794"/>
    <mergeCell ref="A796:A818"/>
    <mergeCell ref="A821:A823"/>
    <mergeCell ref="A824:A844"/>
    <mergeCell ref="A846:A867"/>
    <mergeCell ref="A870:A872"/>
    <mergeCell ref="A873:A882"/>
    <mergeCell ref="A884:A906"/>
    <mergeCell ref="B38:B43"/>
    <mergeCell ref="B44:B46"/>
    <mergeCell ref="B47:B53"/>
    <mergeCell ref="B54:B55"/>
    <mergeCell ref="B56:B62"/>
    <mergeCell ref="B63:B64"/>
    <mergeCell ref="B87:B92"/>
    <mergeCell ref="B93:B95"/>
    <mergeCell ref="B96:B102"/>
    <mergeCell ref="B103:B104"/>
    <mergeCell ref="B105:B108"/>
    <mergeCell ref="B123:B128"/>
    <mergeCell ref="B129:B131"/>
    <mergeCell ref="B132:B138"/>
    <mergeCell ref="B139:B140"/>
    <mergeCell ref="B141:B142"/>
    <mergeCell ref="B155:B160"/>
    <mergeCell ref="B161:B163"/>
    <mergeCell ref="B164:B171"/>
    <mergeCell ref="B172:B173"/>
    <mergeCell ref="B174:B175"/>
    <mergeCell ref="B195:B200"/>
    <mergeCell ref="B201:B203"/>
    <mergeCell ref="B204:B210"/>
    <mergeCell ref="B211:B212"/>
    <mergeCell ref="B213:B216"/>
    <mergeCell ref="B217:B218"/>
    <mergeCell ref="B246:B251"/>
    <mergeCell ref="B252:B254"/>
    <mergeCell ref="B255:B261"/>
    <mergeCell ref="B262:B263"/>
    <mergeCell ref="B264:B266"/>
    <mergeCell ref="B286:B291"/>
    <mergeCell ref="B292:B294"/>
    <mergeCell ref="B295:B301"/>
    <mergeCell ref="B302:B303"/>
    <mergeCell ref="B304:B309"/>
    <mergeCell ref="B310:B311"/>
    <mergeCell ref="B324:B329"/>
    <mergeCell ref="B330:B332"/>
    <mergeCell ref="B333:B339"/>
    <mergeCell ref="B340:B341"/>
    <mergeCell ref="B342:B343"/>
    <mergeCell ref="B357:B362"/>
    <mergeCell ref="B363:B365"/>
    <mergeCell ref="B366:B372"/>
    <mergeCell ref="B373:B374"/>
    <mergeCell ref="B375:B377"/>
    <mergeCell ref="B378:B379"/>
    <mergeCell ref="B422:B427"/>
    <mergeCell ref="B428:B430"/>
    <mergeCell ref="B431:B437"/>
    <mergeCell ref="B438:B439"/>
    <mergeCell ref="B440:B443"/>
    <mergeCell ref="B458:B463"/>
    <mergeCell ref="B464:B466"/>
    <mergeCell ref="B467:B473"/>
    <mergeCell ref="B474:B475"/>
    <mergeCell ref="B476:B477"/>
    <mergeCell ref="B478:B479"/>
    <mergeCell ref="B494:B499"/>
    <mergeCell ref="B500:B502"/>
    <mergeCell ref="B503:B509"/>
    <mergeCell ref="B510:B511"/>
    <mergeCell ref="B512:B513"/>
    <mergeCell ref="B529:B534"/>
    <mergeCell ref="B535:B537"/>
    <mergeCell ref="B538:B544"/>
    <mergeCell ref="B545:B546"/>
    <mergeCell ref="B547:B548"/>
    <mergeCell ref="B562:B567"/>
    <mergeCell ref="B568:B570"/>
    <mergeCell ref="B571:B577"/>
    <mergeCell ref="B578:B579"/>
    <mergeCell ref="B580:B582"/>
    <mergeCell ref="B596:B601"/>
    <mergeCell ref="B602:B604"/>
    <mergeCell ref="B605:B611"/>
    <mergeCell ref="B612:B613"/>
    <mergeCell ref="B614:B618"/>
    <mergeCell ref="B619:B620"/>
    <mergeCell ref="B633:B638"/>
    <mergeCell ref="B639:B641"/>
    <mergeCell ref="B642:B648"/>
    <mergeCell ref="B649:B650"/>
    <mergeCell ref="B651:B652"/>
    <mergeCell ref="B666:B671"/>
    <mergeCell ref="B672:B674"/>
    <mergeCell ref="B675:B681"/>
    <mergeCell ref="B682:B683"/>
    <mergeCell ref="B684:B685"/>
    <mergeCell ref="B717:B722"/>
    <mergeCell ref="B723:B725"/>
    <mergeCell ref="B726:B732"/>
    <mergeCell ref="B733:B734"/>
    <mergeCell ref="B735:B737"/>
    <mergeCell ref="B761:B766"/>
    <mergeCell ref="B767:B769"/>
    <mergeCell ref="B770:B776"/>
    <mergeCell ref="B777:B778"/>
    <mergeCell ref="B779:B781"/>
    <mergeCell ref="B797:B802"/>
    <mergeCell ref="B803:B805"/>
    <mergeCell ref="B806:B812"/>
    <mergeCell ref="B813:B814"/>
    <mergeCell ref="B815:B817"/>
    <mergeCell ref="B847:B852"/>
    <mergeCell ref="B853:B855"/>
    <mergeCell ref="B856:B862"/>
    <mergeCell ref="B863:B864"/>
    <mergeCell ref="B865:B866"/>
    <mergeCell ref="B885:B890"/>
    <mergeCell ref="B891:B893"/>
    <mergeCell ref="B894:B900"/>
    <mergeCell ref="B901:B902"/>
    <mergeCell ref="B903:B905"/>
    <mergeCell ref="C39:C41"/>
    <mergeCell ref="C42:C43"/>
    <mergeCell ref="C44:C46"/>
    <mergeCell ref="C49:C50"/>
    <mergeCell ref="C54:C55"/>
    <mergeCell ref="C56:C57"/>
    <mergeCell ref="C58:C59"/>
    <mergeCell ref="C60:C61"/>
    <mergeCell ref="C88:C90"/>
    <mergeCell ref="C91:C92"/>
    <mergeCell ref="C93:C95"/>
    <mergeCell ref="C98:C99"/>
    <mergeCell ref="C103:C104"/>
    <mergeCell ref="C105:C106"/>
    <mergeCell ref="C124:C126"/>
    <mergeCell ref="C127:C128"/>
    <mergeCell ref="C129:C131"/>
    <mergeCell ref="C134:C135"/>
    <mergeCell ref="C139:C140"/>
    <mergeCell ref="C156:C158"/>
    <mergeCell ref="C159:C160"/>
    <mergeCell ref="C161:C163"/>
    <mergeCell ref="C166:C167"/>
    <mergeCell ref="C170:C171"/>
    <mergeCell ref="C172:C173"/>
    <mergeCell ref="C196:C198"/>
    <mergeCell ref="C199:C200"/>
    <mergeCell ref="C201:C203"/>
    <mergeCell ref="C206:C207"/>
    <mergeCell ref="C211:C212"/>
    <mergeCell ref="C247:C249"/>
    <mergeCell ref="C250:C251"/>
    <mergeCell ref="C252:C254"/>
    <mergeCell ref="C257:C258"/>
    <mergeCell ref="C262:C263"/>
    <mergeCell ref="C264:C265"/>
    <mergeCell ref="C287:C289"/>
    <mergeCell ref="C290:C291"/>
    <mergeCell ref="C292:C294"/>
    <mergeCell ref="C297:C298"/>
    <mergeCell ref="C302:C303"/>
    <mergeCell ref="C306:C307"/>
    <mergeCell ref="C308:C309"/>
    <mergeCell ref="C325:C327"/>
    <mergeCell ref="C328:C329"/>
    <mergeCell ref="C330:C332"/>
    <mergeCell ref="C335:C336"/>
    <mergeCell ref="C340:C341"/>
    <mergeCell ref="C358:C360"/>
    <mergeCell ref="C361:C362"/>
    <mergeCell ref="C363:C365"/>
    <mergeCell ref="C368:C369"/>
    <mergeCell ref="C373:C374"/>
    <mergeCell ref="C378:C379"/>
    <mergeCell ref="C423:C425"/>
    <mergeCell ref="C426:C427"/>
    <mergeCell ref="C428:C430"/>
    <mergeCell ref="C433:C434"/>
    <mergeCell ref="C438:C439"/>
    <mergeCell ref="C440:C442"/>
    <mergeCell ref="C459:C461"/>
    <mergeCell ref="C462:C463"/>
    <mergeCell ref="C464:C466"/>
    <mergeCell ref="C469:C470"/>
    <mergeCell ref="C474:C475"/>
    <mergeCell ref="C495:C497"/>
    <mergeCell ref="C498:C499"/>
    <mergeCell ref="C500:C502"/>
    <mergeCell ref="C505:C506"/>
    <mergeCell ref="C510:C511"/>
    <mergeCell ref="C530:C532"/>
    <mergeCell ref="C533:C534"/>
    <mergeCell ref="C535:C537"/>
    <mergeCell ref="C540:C541"/>
    <mergeCell ref="C545:C546"/>
    <mergeCell ref="C563:C565"/>
    <mergeCell ref="C566:C567"/>
    <mergeCell ref="C568:C570"/>
    <mergeCell ref="C573:C574"/>
    <mergeCell ref="C578:C579"/>
    <mergeCell ref="C597:C599"/>
    <mergeCell ref="C600:C601"/>
    <mergeCell ref="C602:C604"/>
    <mergeCell ref="C607:C608"/>
    <mergeCell ref="C612:C613"/>
    <mergeCell ref="C616:C617"/>
    <mergeCell ref="C619:C620"/>
    <mergeCell ref="C634:C636"/>
    <mergeCell ref="C637:C638"/>
    <mergeCell ref="C639:C641"/>
    <mergeCell ref="C644:C645"/>
    <mergeCell ref="C649:C650"/>
    <mergeCell ref="C667:C669"/>
    <mergeCell ref="C670:C671"/>
    <mergeCell ref="C672:C674"/>
    <mergeCell ref="C677:C678"/>
    <mergeCell ref="C682:C683"/>
    <mergeCell ref="C718:C720"/>
    <mergeCell ref="C721:C722"/>
    <mergeCell ref="C723:C725"/>
    <mergeCell ref="C728:C729"/>
    <mergeCell ref="C733:C734"/>
    <mergeCell ref="C736:C737"/>
    <mergeCell ref="C762:C764"/>
    <mergeCell ref="C765:C766"/>
    <mergeCell ref="C767:C769"/>
    <mergeCell ref="C772:C773"/>
    <mergeCell ref="C777:C778"/>
    <mergeCell ref="C798:C800"/>
    <mergeCell ref="C801:C802"/>
    <mergeCell ref="C803:C805"/>
    <mergeCell ref="C808:C809"/>
    <mergeCell ref="C813:C814"/>
    <mergeCell ref="C815:C816"/>
    <mergeCell ref="C848:C850"/>
    <mergeCell ref="C851:C852"/>
    <mergeCell ref="C853:C855"/>
    <mergeCell ref="C858:C859"/>
    <mergeCell ref="C863:C864"/>
    <mergeCell ref="C886:C888"/>
    <mergeCell ref="C889:C890"/>
    <mergeCell ref="C891:C893"/>
    <mergeCell ref="C896:C897"/>
    <mergeCell ref="C901:C902"/>
    <mergeCell ref="C903:C904"/>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3"/>
  <sheetViews>
    <sheetView topLeftCell="A485" workbookViewId="0">
      <selection activeCell="E314" sqref="E314:H314"/>
    </sheetView>
  </sheetViews>
  <sheetFormatPr defaultColWidth="15.3833333333333" defaultRowHeight="13.5" outlineLevelCol="7"/>
  <cols>
    <col min="1" max="16384" width="15.3833333333333" customWidth="1"/>
  </cols>
  <sheetData>
    <row r="1" ht="35.85" customHeight="1" spans="1:8">
      <c r="A1" s="20" t="s">
        <v>1009</v>
      </c>
      <c r="B1" s="20"/>
      <c r="C1" s="20"/>
      <c r="D1" s="20"/>
      <c r="E1" s="20"/>
      <c r="F1" s="20"/>
      <c r="G1" s="20"/>
      <c r="H1" s="20"/>
    </row>
    <row r="2" ht="16.25" customHeight="1" spans="1:8">
      <c r="A2" s="21"/>
      <c r="B2" s="21"/>
      <c r="C2" s="21"/>
      <c r="D2" s="21"/>
      <c r="E2" s="22" t="s">
        <v>80</v>
      </c>
      <c r="F2" s="22"/>
      <c r="G2" s="22"/>
      <c r="H2" s="22"/>
    </row>
    <row r="3" ht="26.05" customHeight="1" spans="1:8">
      <c r="A3" s="23" t="s">
        <v>1010</v>
      </c>
      <c r="B3" s="24" t="s">
        <v>466</v>
      </c>
      <c r="C3" s="24"/>
      <c r="D3" s="24"/>
      <c r="E3" s="24"/>
      <c r="F3" s="24"/>
      <c r="G3" s="24"/>
      <c r="H3" s="24"/>
    </row>
    <row r="4" ht="26.05" customHeight="1" spans="1:8">
      <c r="A4" s="23" t="s">
        <v>1011</v>
      </c>
      <c r="B4" s="25" t="s">
        <v>4</v>
      </c>
      <c r="C4" s="25"/>
      <c r="D4" s="25"/>
      <c r="E4" s="25" t="s">
        <v>1012</v>
      </c>
      <c r="F4" s="25" t="s">
        <v>1013</v>
      </c>
      <c r="G4" s="25"/>
      <c r="H4" s="25"/>
    </row>
    <row r="5" ht="26.05" customHeight="1" spans="1:8">
      <c r="A5" s="23" t="s">
        <v>1014</v>
      </c>
      <c r="B5" s="26" t="s">
        <v>1015</v>
      </c>
      <c r="C5" s="26"/>
      <c r="D5" s="26"/>
      <c r="E5" s="27">
        <v>30</v>
      </c>
      <c r="F5" s="27"/>
      <c r="G5" s="27"/>
      <c r="H5" s="27"/>
    </row>
    <row r="6" ht="26.05" customHeight="1" spans="1:8">
      <c r="A6" s="23"/>
      <c r="B6" s="26" t="s">
        <v>1016</v>
      </c>
      <c r="C6" s="26"/>
      <c r="D6" s="26"/>
      <c r="E6" s="27">
        <v>30</v>
      </c>
      <c r="F6" s="27"/>
      <c r="G6" s="27"/>
      <c r="H6" s="27"/>
    </row>
    <row r="7" ht="26.05" customHeight="1" spans="1:8">
      <c r="A7" s="23"/>
      <c r="B7" s="26" t="s">
        <v>1017</v>
      </c>
      <c r="C7" s="26"/>
      <c r="D7" s="26"/>
      <c r="E7" s="27">
        <v>30</v>
      </c>
      <c r="F7" s="27"/>
      <c r="G7" s="27"/>
      <c r="H7" s="27"/>
    </row>
    <row r="8" ht="26.05" customHeight="1" spans="1:8">
      <c r="A8" s="23"/>
      <c r="B8" s="26" t="s">
        <v>1018</v>
      </c>
      <c r="C8" s="26"/>
      <c r="D8" s="26"/>
      <c r="E8" s="27"/>
      <c r="F8" s="27"/>
      <c r="G8" s="27"/>
      <c r="H8" s="27"/>
    </row>
    <row r="9" ht="26.05" customHeight="1" spans="1:8">
      <c r="A9" s="23"/>
      <c r="B9" s="26" t="s">
        <v>1019</v>
      </c>
      <c r="C9" s="26"/>
      <c r="D9" s="26"/>
      <c r="E9" s="27"/>
      <c r="F9" s="27"/>
      <c r="G9" s="27"/>
      <c r="H9" s="27"/>
    </row>
    <row r="10" ht="26.05" customHeight="1" spans="1:8">
      <c r="A10" s="23"/>
      <c r="B10" s="26" t="s">
        <v>1020</v>
      </c>
      <c r="C10" s="26"/>
      <c r="D10" s="26"/>
      <c r="E10" s="27"/>
      <c r="F10" s="27"/>
      <c r="G10" s="27"/>
      <c r="H10" s="27"/>
    </row>
    <row r="11" ht="26.05" customHeight="1" spans="1:8">
      <c r="A11" s="23"/>
      <c r="B11" s="26" t="s">
        <v>1021</v>
      </c>
      <c r="C11" s="26"/>
      <c r="D11" s="26"/>
      <c r="E11" s="27"/>
      <c r="F11" s="27"/>
      <c r="G11" s="27"/>
      <c r="H11" s="27"/>
    </row>
    <row r="12" ht="26.05" customHeight="1" spans="1:8">
      <c r="A12" s="23"/>
      <c r="B12" s="26" t="s">
        <v>1022</v>
      </c>
      <c r="C12" s="26"/>
      <c r="D12" s="26"/>
      <c r="E12" s="27"/>
      <c r="F12" s="27"/>
      <c r="G12" s="27"/>
      <c r="H12" s="27"/>
    </row>
    <row r="13" ht="26.05" customHeight="1" spans="1:8">
      <c r="A13" s="23" t="s">
        <v>1023</v>
      </c>
      <c r="B13" s="25" t="s">
        <v>1024</v>
      </c>
      <c r="C13" s="25"/>
      <c r="D13" s="25"/>
      <c r="E13" s="25"/>
      <c r="F13" s="25"/>
      <c r="G13" s="25"/>
      <c r="H13" s="25"/>
    </row>
    <row r="14" ht="26.05" customHeight="1" spans="1:8">
      <c r="A14" s="23"/>
      <c r="B14" s="26" t="s">
        <v>1025</v>
      </c>
      <c r="C14" s="26"/>
      <c r="D14" s="26"/>
      <c r="E14" s="26"/>
      <c r="F14" s="26"/>
      <c r="G14" s="26"/>
      <c r="H14" s="26"/>
    </row>
    <row r="15" ht="16.25" customHeight="1" spans="1:8">
      <c r="A15" s="23" t="s">
        <v>1026</v>
      </c>
      <c r="B15" s="25" t="s">
        <v>789</v>
      </c>
      <c r="C15" s="25" t="s">
        <v>790</v>
      </c>
      <c r="D15" s="25" t="s">
        <v>791</v>
      </c>
      <c r="E15" s="23" t="s">
        <v>792</v>
      </c>
      <c r="F15" s="25" t="s">
        <v>793</v>
      </c>
      <c r="G15" s="23" t="s">
        <v>794</v>
      </c>
      <c r="H15" s="25" t="s">
        <v>795</v>
      </c>
    </row>
    <row r="16" ht="16.25" customHeight="1" spans="1:8">
      <c r="A16" s="23"/>
      <c r="B16" s="25"/>
      <c r="C16" s="25"/>
      <c r="D16" s="25"/>
      <c r="E16" s="23"/>
      <c r="F16" s="25"/>
      <c r="G16" s="23"/>
      <c r="H16" s="25"/>
    </row>
    <row r="17" ht="27.6" customHeight="1" spans="1:8">
      <c r="A17" s="23"/>
      <c r="B17" s="24" t="s">
        <v>1027</v>
      </c>
      <c r="C17" s="24" t="s">
        <v>1028</v>
      </c>
      <c r="D17" s="26" t="s">
        <v>1029</v>
      </c>
      <c r="E17" s="23" t="s">
        <v>843</v>
      </c>
      <c r="F17" s="25" t="s">
        <v>800</v>
      </c>
      <c r="G17" s="23" t="s">
        <v>801</v>
      </c>
      <c r="H17" s="28" t="s">
        <v>1030</v>
      </c>
    </row>
    <row r="18" ht="27.6" customHeight="1" spans="1:8">
      <c r="A18" s="23"/>
      <c r="B18" s="24"/>
      <c r="C18" s="24" t="s">
        <v>1031</v>
      </c>
      <c r="D18" s="26" t="s">
        <v>1032</v>
      </c>
      <c r="E18" s="23" t="s">
        <v>843</v>
      </c>
      <c r="F18" s="25" t="s">
        <v>800</v>
      </c>
      <c r="G18" s="23" t="s">
        <v>801</v>
      </c>
      <c r="H18" s="28" t="s">
        <v>1030</v>
      </c>
    </row>
    <row r="19" ht="27.6" customHeight="1" spans="1:8">
      <c r="A19" s="23"/>
      <c r="B19" s="24"/>
      <c r="C19" s="24" t="s">
        <v>1033</v>
      </c>
      <c r="D19" s="26" t="s">
        <v>1034</v>
      </c>
      <c r="E19" s="23" t="s">
        <v>799</v>
      </c>
      <c r="F19" s="25" t="s">
        <v>800</v>
      </c>
      <c r="G19" s="23" t="s">
        <v>801</v>
      </c>
      <c r="H19" s="28" t="s">
        <v>1030</v>
      </c>
    </row>
    <row r="20" ht="26.05" customHeight="1" spans="1:8">
      <c r="A20" s="23"/>
      <c r="B20" s="24"/>
      <c r="C20" s="24" t="s">
        <v>1035</v>
      </c>
      <c r="D20" s="26" t="s">
        <v>1036</v>
      </c>
      <c r="E20" s="23" t="s">
        <v>814</v>
      </c>
      <c r="F20" s="25" t="s">
        <v>1037</v>
      </c>
      <c r="G20" s="23" t="s">
        <v>1038</v>
      </c>
      <c r="H20" s="28" t="s">
        <v>1030</v>
      </c>
    </row>
    <row r="21" ht="27.6" customHeight="1" spans="1:8">
      <c r="A21" s="23"/>
      <c r="B21" s="24" t="s">
        <v>1039</v>
      </c>
      <c r="C21" s="24" t="s">
        <v>1040</v>
      </c>
      <c r="D21" s="26" t="s">
        <v>1041</v>
      </c>
      <c r="E21" s="23" t="s">
        <v>843</v>
      </c>
      <c r="F21" s="25" t="s">
        <v>981</v>
      </c>
      <c r="G21" s="23" t="s">
        <v>801</v>
      </c>
      <c r="H21" s="28" t="s">
        <v>1030</v>
      </c>
    </row>
    <row r="22" ht="26.05" customHeight="1" spans="1:8">
      <c r="A22" s="23"/>
      <c r="B22" s="24"/>
      <c r="C22" s="24" t="s">
        <v>1042</v>
      </c>
      <c r="D22" s="26" t="s">
        <v>1043</v>
      </c>
      <c r="E22" s="23" t="s">
        <v>843</v>
      </c>
      <c r="F22" s="25" t="s">
        <v>800</v>
      </c>
      <c r="G22" s="23" t="s">
        <v>929</v>
      </c>
      <c r="H22" s="28" t="s">
        <v>1030</v>
      </c>
    </row>
    <row r="23" ht="27.6" customHeight="1" spans="1:8">
      <c r="A23" s="23"/>
      <c r="B23" s="24" t="s">
        <v>1044</v>
      </c>
      <c r="C23" s="24" t="s">
        <v>1045</v>
      </c>
      <c r="D23" s="26" t="s">
        <v>1046</v>
      </c>
      <c r="E23" s="23" t="s">
        <v>843</v>
      </c>
      <c r="F23" s="25" t="s">
        <v>800</v>
      </c>
      <c r="G23" s="23" t="s">
        <v>801</v>
      </c>
      <c r="H23" s="28" t="s">
        <v>1030</v>
      </c>
    </row>
    <row r="24" ht="8.25" customHeight="1" spans="1:8">
      <c r="A24" s="29"/>
      <c r="B24" s="29"/>
      <c r="C24" s="29"/>
      <c r="D24" s="29"/>
      <c r="E24" s="29"/>
      <c r="F24" s="29"/>
      <c r="G24" s="29"/>
      <c r="H24" s="29"/>
    </row>
    <row r="25" ht="26.05" customHeight="1" spans="1:8">
      <c r="A25" s="23" t="s">
        <v>1010</v>
      </c>
      <c r="B25" s="24" t="s">
        <v>456</v>
      </c>
      <c r="C25" s="24"/>
      <c r="D25" s="24"/>
      <c r="E25" s="24"/>
      <c r="F25" s="24"/>
      <c r="G25" s="24"/>
      <c r="H25" s="24"/>
    </row>
    <row r="26" ht="26.05" customHeight="1" spans="1:8">
      <c r="A26" s="23" t="s">
        <v>1011</v>
      </c>
      <c r="B26" s="25" t="s">
        <v>4</v>
      </c>
      <c r="C26" s="25"/>
      <c r="D26" s="25"/>
      <c r="E26" s="25" t="s">
        <v>1012</v>
      </c>
      <c r="F26" s="25" t="s">
        <v>1013</v>
      </c>
      <c r="G26" s="25"/>
      <c r="H26" s="25"/>
    </row>
    <row r="27" ht="26.05" customHeight="1" spans="1:8">
      <c r="A27" s="23" t="s">
        <v>1014</v>
      </c>
      <c r="B27" s="26" t="s">
        <v>1015</v>
      </c>
      <c r="C27" s="26"/>
      <c r="D27" s="26"/>
      <c r="E27" s="27">
        <v>121.44</v>
      </c>
      <c r="F27" s="27"/>
      <c r="G27" s="27"/>
      <c r="H27" s="27"/>
    </row>
    <row r="28" ht="26.05" customHeight="1" spans="1:8">
      <c r="A28" s="23"/>
      <c r="B28" s="26" t="s">
        <v>1016</v>
      </c>
      <c r="C28" s="26"/>
      <c r="D28" s="26"/>
      <c r="E28" s="27">
        <v>121.44</v>
      </c>
      <c r="F28" s="27"/>
      <c r="G28" s="27"/>
      <c r="H28" s="27"/>
    </row>
    <row r="29" ht="26.05" customHeight="1" spans="1:8">
      <c r="A29" s="23"/>
      <c r="B29" s="26" t="s">
        <v>1017</v>
      </c>
      <c r="C29" s="26"/>
      <c r="D29" s="26"/>
      <c r="E29" s="27">
        <v>121.44</v>
      </c>
      <c r="F29" s="27"/>
      <c r="G29" s="27"/>
      <c r="H29" s="27"/>
    </row>
    <row r="30" ht="26.05" customHeight="1" spans="1:8">
      <c r="A30" s="23"/>
      <c r="B30" s="26" t="s">
        <v>1018</v>
      </c>
      <c r="C30" s="26"/>
      <c r="D30" s="26"/>
      <c r="E30" s="27"/>
      <c r="F30" s="27"/>
      <c r="G30" s="27"/>
      <c r="H30" s="27"/>
    </row>
    <row r="31" ht="26.05" customHeight="1" spans="1:8">
      <c r="A31" s="23"/>
      <c r="B31" s="26" t="s">
        <v>1019</v>
      </c>
      <c r="C31" s="26"/>
      <c r="D31" s="26"/>
      <c r="E31" s="27"/>
      <c r="F31" s="27"/>
      <c r="G31" s="27"/>
      <c r="H31" s="27"/>
    </row>
    <row r="32" ht="26.05" customHeight="1" spans="1:8">
      <c r="A32" s="23"/>
      <c r="B32" s="26" t="s">
        <v>1020</v>
      </c>
      <c r="C32" s="26"/>
      <c r="D32" s="26"/>
      <c r="E32" s="27"/>
      <c r="F32" s="27"/>
      <c r="G32" s="27"/>
      <c r="H32" s="27"/>
    </row>
    <row r="33" ht="26.05" customHeight="1" spans="1:8">
      <c r="A33" s="23"/>
      <c r="B33" s="26" t="s">
        <v>1021</v>
      </c>
      <c r="C33" s="26"/>
      <c r="D33" s="26"/>
      <c r="E33" s="27"/>
      <c r="F33" s="27"/>
      <c r="G33" s="27"/>
      <c r="H33" s="27"/>
    </row>
    <row r="34" ht="26.05" customHeight="1" spans="1:8">
      <c r="A34" s="23"/>
      <c r="B34" s="26" t="s">
        <v>1022</v>
      </c>
      <c r="C34" s="26"/>
      <c r="D34" s="26"/>
      <c r="E34" s="27"/>
      <c r="F34" s="27"/>
      <c r="G34" s="27"/>
      <c r="H34" s="27"/>
    </row>
    <row r="35" ht="26.05" customHeight="1" spans="1:8">
      <c r="A35" s="23" t="s">
        <v>1023</v>
      </c>
      <c r="B35" s="25" t="s">
        <v>1024</v>
      </c>
      <c r="C35" s="25"/>
      <c r="D35" s="25"/>
      <c r="E35" s="25"/>
      <c r="F35" s="25"/>
      <c r="G35" s="25"/>
      <c r="H35" s="25"/>
    </row>
    <row r="36" ht="27.6" customHeight="1" spans="1:8">
      <c r="A36" s="23"/>
      <c r="B36" s="26" t="s">
        <v>1047</v>
      </c>
      <c r="C36" s="26"/>
      <c r="D36" s="26"/>
      <c r="E36" s="26"/>
      <c r="F36" s="26"/>
      <c r="G36" s="26"/>
      <c r="H36" s="26"/>
    </row>
    <row r="37" ht="16.25" customHeight="1" spans="1:8">
      <c r="A37" s="23" t="s">
        <v>1026</v>
      </c>
      <c r="B37" s="25" t="s">
        <v>789</v>
      </c>
      <c r="C37" s="25" t="s">
        <v>790</v>
      </c>
      <c r="D37" s="25" t="s">
        <v>791</v>
      </c>
      <c r="E37" s="23" t="s">
        <v>792</v>
      </c>
      <c r="F37" s="25" t="s">
        <v>793</v>
      </c>
      <c r="G37" s="23" t="s">
        <v>794</v>
      </c>
      <c r="H37" s="25" t="s">
        <v>795</v>
      </c>
    </row>
    <row r="38" ht="16.25" customHeight="1" spans="1:8">
      <c r="A38" s="23"/>
      <c r="B38" s="25"/>
      <c r="C38" s="25"/>
      <c r="D38" s="25"/>
      <c r="E38" s="23"/>
      <c r="F38" s="25"/>
      <c r="G38" s="23"/>
      <c r="H38" s="25"/>
    </row>
    <row r="39" ht="27.6" customHeight="1" spans="1:8">
      <c r="A39" s="23"/>
      <c r="B39" s="24" t="s">
        <v>1039</v>
      </c>
      <c r="C39" s="24" t="s">
        <v>1042</v>
      </c>
      <c r="D39" s="26" t="s">
        <v>1048</v>
      </c>
      <c r="E39" s="23"/>
      <c r="F39" s="25" t="s">
        <v>1049</v>
      </c>
      <c r="G39" s="23"/>
      <c r="H39" s="28" t="s">
        <v>1030</v>
      </c>
    </row>
    <row r="40" ht="27.6" customHeight="1" spans="1:8">
      <c r="A40" s="23"/>
      <c r="B40" s="24"/>
      <c r="C40" s="24" t="s">
        <v>1040</v>
      </c>
      <c r="D40" s="26" t="s">
        <v>1050</v>
      </c>
      <c r="E40" s="23" t="s">
        <v>843</v>
      </c>
      <c r="F40" s="25" t="s">
        <v>219</v>
      </c>
      <c r="G40" s="23" t="s">
        <v>801</v>
      </c>
      <c r="H40" s="28" t="s">
        <v>1030</v>
      </c>
    </row>
    <row r="41" ht="27.6" customHeight="1" spans="1:8">
      <c r="A41" s="23"/>
      <c r="B41" s="24" t="s">
        <v>1044</v>
      </c>
      <c r="C41" s="24" t="s">
        <v>1051</v>
      </c>
      <c r="D41" s="26" t="s">
        <v>1052</v>
      </c>
      <c r="E41" s="23" t="s">
        <v>843</v>
      </c>
      <c r="F41" s="25" t="s">
        <v>800</v>
      </c>
      <c r="G41" s="23" t="s">
        <v>801</v>
      </c>
      <c r="H41" s="28" t="s">
        <v>1030</v>
      </c>
    </row>
    <row r="42" ht="27.6" customHeight="1" spans="1:8">
      <c r="A42" s="23"/>
      <c r="B42" s="24" t="s">
        <v>1027</v>
      </c>
      <c r="C42" s="24" t="s">
        <v>1033</v>
      </c>
      <c r="D42" s="26" t="s">
        <v>1053</v>
      </c>
      <c r="E42" s="23" t="s">
        <v>843</v>
      </c>
      <c r="F42" s="25" t="s">
        <v>800</v>
      </c>
      <c r="G42" s="23" t="s">
        <v>801</v>
      </c>
      <c r="H42" s="28" t="s">
        <v>1030</v>
      </c>
    </row>
    <row r="43" ht="26.05" customHeight="1" spans="1:8">
      <c r="A43" s="23"/>
      <c r="B43" s="24"/>
      <c r="C43" s="24" t="s">
        <v>1031</v>
      </c>
      <c r="D43" s="26" t="s">
        <v>1054</v>
      </c>
      <c r="E43" s="23" t="s">
        <v>843</v>
      </c>
      <c r="F43" s="25" t="s">
        <v>981</v>
      </c>
      <c r="G43" s="23" t="s">
        <v>835</v>
      </c>
      <c r="H43" s="28" t="s">
        <v>1030</v>
      </c>
    </row>
    <row r="44" ht="26.05" customHeight="1" spans="1:8">
      <c r="A44" s="23"/>
      <c r="B44" s="24"/>
      <c r="C44" s="24" t="s">
        <v>1035</v>
      </c>
      <c r="D44" s="26" t="s">
        <v>1055</v>
      </c>
      <c r="E44" s="23" t="s">
        <v>814</v>
      </c>
      <c r="F44" s="25">
        <v>121.44</v>
      </c>
      <c r="G44" s="23" t="s">
        <v>1056</v>
      </c>
      <c r="H44" s="28" t="s">
        <v>1030</v>
      </c>
    </row>
    <row r="45" ht="26.05" customHeight="1" spans="1:8">
      <c r="A45" s="23"/>
      <c r="B45" s="24"/>
      <c r="C45" s="24" t="s">
        <v>1028</v>
      </c>
      <c r="D45" s="26" t="s">
        <v>1057</v>
      </c>
      <c r="E45" s="23" t="s">
        <v>814</v>
      </c>
      <c r="F45" s="25" t="s">
        <v>1058</v>
      </c>
      <c r="G45" s="23" t="s">
        <v>1059</v>
      </c>
      <c r="H45" s="28" t="s">
        <v>1030</v>
      </c>
    </row>
    <row r="46" ht="8.25" customHeight="1" spans="1:8">
      <c r="A46" s="29"/>
      <c r="B46" s="29"/>
      <c r="C46" s="29"/>
      <c r="D46" s="29"/>
      <c r="E46" s="29"/>
      <c r="F46" s="29"/>
      <c r="G46" s="29"/>
      <c r="H46" s="29"/>
    </row>
    <row r="47" ht="26.05" customHeight="1" spans="1:8">
      <c r="A47" s="23" t="s">
        <v>1010</v>
      </c>
      <c r="B47" s="24" t="s">
        <v>470</v>
      </c>
      <c r="C47" s="24"/>
      <c r="D47" s="24"/>
      <c r="E47" s="24"/>
      <c r="F47" s="24"/>
      <c r="G47" s="24"/>
      <c r="H47" s="24"/>
    </row>
    <row r="48" ht="26.05" customHeight="1" spans="1:8">
      <c r="A48" s="23" t="s">
        <v>1011</v>
      </c>
      <c r="B48" s="25" t="s">
        <v>4</v>
      </c>
      <c r="C48" s="25"/>
      <c r="D48" s="25"/>
      <c r="E48" s="25" t="s">
        <v>1012</v>
      </c>
      <c r="F48" s="25" t="s">
        <v>1013</v>
      </c>
      <c r="G48" s="25"/>
      <c r="H48" s="25"/>
    </row>
    <row r="49" ht="26.05" customHeight="1" spans="1:8">
      <c r="A49" s="23" t="s">
        <v>1014</v>
      </c>
      <c r="B49" s="26" t="s">
        <v>1015</v>
      </c>
      <c r="C49" s="26"/>
      <c r="D49" s="26"/>
      <c r="E49" s="27">
        <v>200</v>
      </c>
      <c r="F49" s="27"/>
      <c r="G49" s="27"/>
      <c r="H49" s="27"/>
    </row>
    <row r="50" ht="26.05" customHeight="1" spans="1:8">
      <c r="A50" s="23"/>
      <c r="B50" s="26" t="s">
        <v>1016</v>
      </c>
      <c r="C50" s="26"/>
      <c r="D50" s="26"/>
      <c r="E50" s="27">
        <v>200</v>
      </c>
      <c r="F50" s="27"/>
      <c r="G50" s="27"/>
      <c r="H50" s="27"/>
    </row>
    <row r="51" ht="26.05" customHeight="1" spans="1:8">
      <c r="A51" s="23"/>
      <c r="B51" s="26" t="s">
        <v>1017</v>
      </c>
      <c r="C51" s="26"/>
      <c r="D51" s="26"/>
      <c r="E51" s="27">
        <v>200</v>
      </c>
      <c r="F51" s="27"/>
      <c r="G51" s="27"/>
      <c r="H51" s="27"/>
    </row>
    <row r="52" ht="26.05" customHeight="1" spans="1:8">
      <c r="A52" s="23"/>
      <c r="B52" s="26" t="s">
        <v>1018</v>
      </c>
      <c r="C52" s="26"/>
      <c r="D52" s="26"/>
      <c r="E52" s="27"/>
      <c r="F52" s="27"/>
      <c r="G52" s="27"/>
      <c r="H52" s="27"/>
    </row>
    <row r="53" ht="26.05" customHeight="1" spans="1:8">
      <c r="A53" s="23"/>
      <c r="B53" s="26" t="s">
        <v>1019</v>
      </c>
      <c r="C53" s="26"/>
      <c r="D53" s="26"/>
      <c r="E53" s="27"/>
      <c r="F53" s="27"/>
      <c r="G53" s="27"/>
      <c r="H53" s="27"/>
    </row>
    <row r="54" ht="26.05" customHeight="1" spans="1:8">
      <c r="A54" s="23"/>
      <c r="B54" s="26" t="s">
        <v>1020</v>
      </c>
      <c r="C54" s="26"/>
      <c r="D54" s="26"/>
      <c r="E54" s="27"/>
      <c r="F54" s="27"/>
      <c r="G54" s="27"/>
      <c r="H54" s="27"/>
    </row>
    <row r="55" ht="26.05" customHeight="1" spans="1:8">
      <c r="A55" s="23"/>
      <c r="B55" s="26" t="s">
        <v>1021</v>
      </c>
      <c r="C55" s="26"/>
      <c r="D55" s="26"/>
      <c r="E55" s="27"/>
      <c r="F55" s="27"/>
      <c r="G55" s="27"/>
      <c r="H55" s="27"/>
    </row>
    <row r="56" ht="26.05" customHeight="1" spans="1:8">
      <c r="A56" s="23"/>
      <c r="B56" s="26" t="s">
        <v>1022</v>
      </c>
      <c r="C56" s="26"/>
      <c r="D56" s="26"/>
      <c r="E56" s="27"/>
      <c r="F56" s="27"/>
      <c r="G56" s="27"/>
      <c r="H56" s="27"/>
    </row>
    <row r="57" ht="26.05" customHeight="1" spans="1:8">
      <c r="A57" s="23" t="s">
        <v>1023</v>
      </c>
      <c r="B57" s="25" t="s">
        <v>1024</v>
      </c>
      <c r="C57" s="25"/>
      <c r="D57" s="25"/>
      <c r="E57" s="25"/>
      <c r="F57" s="25"/>
      <c r="G57" s="25"/>
      <c r="H57" s="25"/>
    </row>
    <row r="58" ht="27.6" customHeight="1" spans="1:8">
      <c r="A58" s="23"/>
      <c r="B58" s="26" t="s">
        <v>1060</v>
      </c>
      <c r="C58" s="26"/>
      <c r="D58" s="26"/>
      <c r="E58" s="26"/>
      <c r="F58" s="26"/>
      <c r="G58" s="26"/>
      <c r="H58" s="26"/>
    </row>
    <row r="59" ht="16.25" customHeight="1" spans="1:8">
      <c r="A59" s="23" t="s">
        <v>1026</v>
      </c>
      <c r="B59" s="25" t="s">
        <v>789</v>
      </c>
      <c r="C59" s="25" t="s">
        <v>790</v>
      </c>
      <c r="D59" s="25" t="s">
        <v>791</v>
      </c>
      <c r="E59" s="23" t="s">
        <v>792</v>
      </c>
      <c r="F59" s="25" t="s">
        <v>793</v>
      </c>
      <c r="G59" s="23" t="s">
        <v>794</v>
      </c>
      <c r="H59" s="25" t="s">
        <v>795</v>
      </c>
    </row>
    <row r="60" ht="16.25" customHeight="1" spans="1:8">
      <c r="A60" s="23"/>
      <c r="B60" s="25"/>
      <c r="C60" s="25"/>
      <c r="D60" s="25"/>
      <c r="E60" s="23"/>
      <c r="F60" s="25"/>
      <c r="G60" s="23"/>
      <c r="H60" s="25"/>
    </row>
    <row r="61" ht="27.6" customHeight="1" spans="1:8">
      <c r="A61" s="23"/>
      <c r="B61" s="24" t="s">
        <v>1027</v>
      </c>
      <c r="C61" s="24" t="s">
        <v>1035</v>
      </c>
      <c r="D61" s="26" t="s">
        <v>1061</v>
      </c>
      <c r="E61" s="23" t="s">
        <v>814</v>
      </c>
      <c r="F61" s="25" t="s">
        <v>800</v>
      </c>
      <c r="G61" s="23" t="s">
        <v>801</v>
      </c>
      <c r="H61" s="28" t="s">
        <v>1030</v>
      </c>
    </row>
    <row r="62" ht="27.6" customHeight="1" spans="1:8">
      <c r="A62" s="23"/>
      <c r="B62" s="24"/>
      <c r="C62" s="24" t="s">
        <v>1031</v>
      </c>
      <c r="D62" s="26" t="s">
        <v>1062</v>
      </c>
      <c r="E62" s="23" t="s">
        <v>843</v>
      </c>
      <c r="F62" s="25" t="s">
        <v>170</v>
      </c>
      <c r="G62" s="23" t="s">
        <v>929</v>
      </c>
      <c r="H62" s="28" t="s">
        <v>1030</v>
      </c>
    </row>
    <row r="63" ht="27.6" customHeight="1" spans="1:8">
      <c r="A63" s="23"/>
      <c r="B63" s="24"/>
      <c r="C63" s="24" t="s">
        <v>1033</v>
      </c>
      <c r="D63" s="26" t="s">
        <v>1063</v>
      </c>
      <c r="E63" s="23" t="s">
        <v>843</v>
      </c>
      <c r="F63" s="25" t="s">
        <v>800</v>
      </c>
      <c r="G63" s="23" t="s">
        <v>801</v>
      </c>
      <c r="H63" s="28" t="s">
        <v>1030</v>
      </c>
    </row>
    <row r="64" ht="27.6" customHeight="1" spans="1:8">
      <c r="A64" s="23"/>
      <c r="B64" s="24"/>
      <c r="C64" s="24" t="s">
        <v>1028</v>
      </c>
      <c r="D64" s="26" t="s">
        <v>1064</v>
      </c>
      <c r="E64" s="23" t="s">
        <v>814</v>
      </c>
      <c r="F64" s="25" t="s">
        <v>1065</v>
      </c>
      <c r="G64" s="23" t="s">
        <v>1059</v>
      </c>
      <c r="H64" s="28" t="s">
        <v>1030</v>
      </c>
    </row>
    <row r="65" ht="26.05" customHeight="1" spans="1:8">
      <c r="A65" s="23"/>
      <c r="B65" s="24" t="s">
        <v>1039</v>
      </c>
      <c r="C65" s="24" t="s">
        <v>1042</v>
      </c>
      <c r="D65" s="26" t="s">
        <v>903</v>
      </c>
      <c r="E65" s="23"/>
      <c r="F65" s="25" t="s">
        <v>1066</v>
      </c>
      <c r="G65" s="23"/>
      <c r="H65" s="28" t="s">
        <v>1030</v>
      </c>
    </row>
    <row r="66" ht="26.05" customHeight="1" spans="1:8">
      <c r="A66" s="23"/>
      <c r="B66" s="24"/>
      <c r="C66" s="24" t="s">
        <v>1040</v>
      </c>
      <c r="D66" s="26" t="s">
        <v>1067</v>
      </c>
      <c r="E66" s="23"/>
      <c r="F66" s="25" t="s">
        <v>1068</v>
      </c>
      <c r="G66" s="23"/>
      <c r="H66" s="28" t="s">
        <v>1030</v>
      </c>
    </row>
    <row r="67" ht="26.05" customHeight="1" spans="1:8">
      <c r="A67" s="23"/>
      <c r="B67" s="24" t="s">
        <v>1044</v>
      </c>
      <c r="C67" s="24" t="s">
        <v>1051</v>
      </c>
      <c r="D67" s="26" t="s">
        <v>1069</v>
      </c>
      <c r="E67" s="23" t="s">
        <v>843</v>
      </c>
      <c r="F67" s="25" t="s">
        <v>800</v>
      </c>
      <c r="G67" s="23" t="s">
        <v>801</v>
      </c>
      <c r="H67" s="28" t="s">
        <v>1030</v>
      </c>
    </row>
    <row r="68" ht="8.25" customHeight="1" spans="1:8">
      <c r="A68" s="29"/>
      <c r="B68" s="29"/>
      <c r="C68" s="29"/>
      <c r="D68" s="29"/>
      <c r="E68" s="29"/>
      <c r="F68" s="29"/>
      <c r="G68" s="29"/>
      <c r="H68" s="29"/>
    </row>
    <row r="69" ht="26.05" customHeight="1" spans="1:8">
      <c r="A69" s="23" t="s">
        <v>1010</v>
      </c>
      <c r="B69" s="24" t="s">
        <v>490</v>
      </c>
      <c r="C69" s="24"/>
      <c r="D69" s="24"/>
      <c r="E69" s="24"/>
      <c r="F69" s="24"/>
      <c r="G69" s="24"/>
      <c r="H69" s="24"/>
    </row>
    <row r="70" ht="26.05" customHeight="1" spans="1:8">
      <c r="A70" s="23" t="s">
        <v>1011</v>
      </c>
      <c r="B70" s="25" t="s">
        <v>4</v>
      </c>
      <c r="C70" s="25"/>
      <c r="D70" s="25"/>
      <c r="E70" s="25" t="s">
        <v>1012</v>
      </c>
      <c r="F70" s="25" t="s">
        <v>1070</v>
      </c>
      <c r="G70" s="25"/>
      <c r="H70" s="25"/>
    </row>
    <row r="71" ht="26.05" customHeight="1" spans="1:8">
      <c r="A71" s="23" t="s">
        <v>1014</v>
      </c>
      <c r="B71" s="26" t="s">
        <v>1015</v>
      </c>
      <c r="C71" s="26"/>
      <c r="D71" s="26"/>
      <c r="E71" s="27">
        <v>300</v>
      </c>
      <c r="F71" s="27"/>
      <c r="G71" s="27"/>
      <c r="H71" s="27"/>
    </row>
    <row r="72" ht="26.05" customHeight="1" spans="1:8">
      <c r="A72" s="23"/>
      <c r="B72" s="26" t="s">
        <v>1016</v>
      </c>
      <c r="C72" s="26"/>
      <c r="D72" s="26"/>
      <c r="E72" s="27">
        <v>300</v>
      </c>
      <c r="F72" s="27"/>
      <c r="G72" s="27"/>
      <c r="H72" s="27"/>
    </row>
    <row r="73" ht="26.05" customHeight="1" spans="1:8">
      <c r="A73" s="23"/>
      <c r="B73" s="26" t="s">
        <v>1017</v>
      </c>
      <c r="C73" s="26"/>
      <c r="D73" s="26"/>
      <c r="E73" s="27">
        <v>300</v>
      </c>
      <c r="F73" s="27"/>
      <c r="G73" s="27"/>
      <c r="H73" s="27"/>
    </row>
    <row r="74" ht="26.05" customHeight="1" spans="1:8">
      <c r="A74" s="23"/>
      <c r="B74" s="26" t="s">
        <v>1018</v>
      </c>
      <c r="C74" s="26"/>
      <c r="D74" s="26"/>
      <c r="E74" s="27"/>
      <c r="F74" s="27"/>
      <c r="G74" s="27"/>
      <c r="H74" s="27"/>
    </row>
    <row r="75" ht="26.05" customHeight="1" spans="1:8">
      <c r="A75" s="23"/>
      <c r="B75" s="26" t="s">
        <v>1019</v>
      </c>
      <c r="C75" s="26"/>
      <c r="D75" s="26"/>
      <c r="E75" s="27"/>
      <c r="F75" s="27"/>
      <c r="G75" s="27"/>
      <c r="H75" s="27"/>
    </row>
    <row r="76" ht="26.05" customHeight="1" spans="1:8">
      <c r="A76" s="23"/>
      <c r="B76" s="26" t="s">
        <v>1020</v>
      </c>
      <c r="C76" s="26"/>
      <c r="D76" s="26"/>
      <c r="E76" s="27"/>
      <c r="F76" s="27"/>
      <c r="G76" s="27"/>
      <c r="H76" s="27"/>
    </row>
    <row r="77" ht="26.05" customHeight="1" spans="1:8">
      <c r="A77" s="23"/>
      <c r="B77" s="26" t="s">
        <v>1021</v>
      </c>
      <c r="C77" s="26"/>
      <c r="D77" s="26"/>
      <c r="E77" s="27"/>
      <c r="F77" s="27"/>
      <c r="G77" s="27"/>
      <c r="H77" s="27"/>
    </row>
    <row r="78" ht="26.05" customHeight="1" spans="1:8">
      <c r="A78" s="23"/>
      <c r="B78" s="26" t="s">
        <v>1022</v>
      </c>
      <c r="C78" s="26"/>
      <c r="D78" s="26"/>
      <c r="E78" s="27"/>
      <c r="F78" s="27"/>
      <c r="G78" s="27"/>
      <c r="H78" s="27"/>
    </row>
    <row r="79" ht="26.05" customHeight="1" spans="1:8">
      <c r="A79" s="23" t="s">
        <v>1023</v>
      </c>
      <c r="B79" s="25" t="s">
        <v>1024</v>
      </c>
      <c r="C79" s="25"/>
      <c r="D79" s="25"/>
      <c r="E79" s="25"/>
      <c r="F79" s="25"/>
      <c r="G79" s="25"/>
      <c r="H79" s="25"/>
    </row>
    <row r="80" ht="42.25" customHeight="1" spans="1:8">
      <c r="A80" s="23"/>
      <c r="B80" s="26" t="s">
        <v>1071</v>
      </c>
      <c r="C80" s="26"/>
      <c r="D80" s="26"/>
      <c r="E80" s="26"/>
      <c r="F80" s="26"/>
      <c r="G80" s="26"/>
      <c r="H80" s="26"/>
    </row>
    <row r="81" ht="16.25" customHeight="1" spans="1:8">
      <c r="A81" s="23" t="s">
        <v>1026</v>
      </c>
      <c r="B81" s="25" t="s">
        <v>789</v>
      </c>
      <c r="C81" s="25" t="s">
        <v>790</v>
      </c>
      <c r="D81" s="25" t="s">
        <v>791</v>
      </c>
      <c r="E81" s="23" t="s">
        <v>792</v>
      </c>
      <c r="F81" s="25" t="s">
        <v>793</v>
      </c>
      <c r="G81" s="23" t="s">
        <v>794</v>
      </c>
      <c r="H81" s="25" t="s">
        <v>795</v>
      </c>
    </row>
    <row r="82" ht="16.25" customHeight="1" spans="1:8">
      <c r="A82" s="23"/>
      <c r="B82" s="25"/>
      <c r="C82" s="25"/>
      <c r="D82" s="25"/>
      <c r="E82" s="23"/>
      <c r="F82" s="25"/>
      <c r="G82" s="23"/>
      <c r="H82" s="25"/>
    </row>
    <row r="83" customFormat="1" ht="26.05" customHeight="1" spans="1:8">
      <c r="A83" s="23"/>
      <c r="B83" s="25" t="s">
        <v>1027</v>
      </c>
      <c r="C83" s="25" t="s">
        <v>1031</v>
      </c>
      <c r="D83" s="23" t="s">
        <v>1072</v>
      </c>
      <c r="E83" s="23" t="s">
        <v>843</v>
      </c>
      <c r="F83" s="25" t="s">
        <v>942</v>
      </c>
      <c r="G83" s="23" t="s">
        <v>917</v>
      </c>
      <c r="H83" s="30" t="s">
        <v>802</v>
      </c>
    </row>
    <row r="84" customFormat="1" ht="26.05" customHeight="1" spans="1:8">
      <c r="A84" s="23"/>
      <c r="B84" s="25"/>
      <c r="C84" s="25"/>
      <c r="D84" s="23" t="s">
        <v>1073</v>
      </c>
      <c r="E84" s="23" t="s">
        <v>843</v>
      </c>
      <c r="F84" s="25" t="s">
        <v>916</v>
      </c>
      <c r="G84" s="23" t="s">
        <v>1074</v>
      </c>
      <c r="H84" s="30" t="s">
        <v>802</v>
      </c>
    </row>
    <row r="85" customFormat="1" ht="26.05" customHeight="1" spans="1:8">
      <c r="A85" s="23"/>
      <c r="B85" s="25"/>
      <c r="C85" s="25"/>
      <c r="D85" s="23" t="s">
        <v>1075</v>
      </c>
      <c r="E85" s="23" t="s">
        <v>843</v>
      </c>
      <c r="F85" s="25" t="s">
        <v>969</v>
      </c>
      <c r="G85" s="23" t="s">
        <v>835</v>
      </c>
      <c r="H85" s="30" t="s">
        <v>802</v>
      </c>
    </row>
    <row r="86" customFormat="1" ht="26.05" customHeight="1" spans="1:8">
      <c r="A86" s="23"/>
      <c r="B86" s="25"/>
      <c r="C86" s="25"/>
      <c r="D86" s="23" t="s">
        <v>1076</v>
      </c>
      <c r="E86" s="23" t="s">
        <v>843</v>
      </c>
      <c r="F86" s="25" t="s">
        <v>817</v>
      </c>
      <c r="G86" s="23" t="s">
        <v>835</v>
      </c>
      <c r="H86" s="30" t="s">
        <v>802</v>
      </c>
    </row>
    <row r="87" customFormat="1" ht="26.05" customHeight="1" spans="1:8">
      <c r="A87" s="23"/>
      <c r="B87" s="25"/>
      <c r="C87" s="25"/>
      <c r="D87" s="23" t="s">
        <v>1077</v>
      </c>
      <c r="E87" s="23" t="s">
        <v>843</v>
      </c>
      <c r="F87" s="25" t="s">
        <v>916</v>
      </c>
      <c r="G87" s="23" t="s">
        <v>1074</v>
      </c>
      <c r="H87" s="30" t="s">
        <v>802</v>
      </c>
    </row>
    <row r="88" customFormat="1" ht="26.05" customHeight="1" spans="1:8">
      <c r="A88" s="23"/>
      <c r="B88" s="25"/>
      <c r="C88" s="25"/>
      <c r="D88" s="23" t="s">
        <v>1078</v>
      </c>
      <c r="E88" s="23" t="s">
        <v>843</v>
      </c>
      <c r="F88" s="25" t="s">
        <v>969</v>
      </c>
      <c r="G88" s="23" t="s">
        <v>1074</v>
      </c>
      <c r="H88" s="30" t="s">
        <v>802</v>
      </c>
    </row>
    <row r="89" customFormat="1" ht="26.05" customHeight="1" spans="1:8">
      <c r="A89" s="23"/>
      <c r="B89" s="25"/>
      <c r="C89" s="25"/>
      <c r="D89" s="23" t="s">
        <v>1079</v>
      </c>
      <c r="E89" s="23" t="s">
        <v>799</v>
      </c>
      <c r="F89" s="25" t="s">
        <v>219</v>
      </c>
      <c r="G89" s="23" t="s">
        <v>923</v>
      </c>
      <c r="H89" s="30" t="s">
        <v>802</v>
      </c>
    </row>
    <row r="90" customFormat="1" ht="26.05" customHeight="1" spans="1:8">
      <c r="A90" s="23"/>
      <c r="B90" s="25"/>
      <c r="C90" s="25" t="s">
        <v>1033</v>
      </c>
      <c r="D90" s="23" t="s">
        <v>1080</v>
      </c>
      <c r="E90" s="23" t="s">
        <v>799</v>
      </c>
      <c r="F90" s="25" t="s">
        <v>800</v>
      </c>
      <c r="G90" s="23" t="s">
        <v>801</v>
      </c>
      <c r="H90" s="30" t="s">
        <v>802</v>
      </c>
    </row>
    <row r="91" customFormat="1" ht="26.05" customHeight="1" spans="1:8">
      <c r="A91" s="23"/>
      <c r="B91" s="25"/>
      <c r="C91" s="25"/>
      <c r="D91" s="23" t="s">
        <v>1081</v>
      </c>
      <c r="E91" s="23" t="s">
        <v>843</v>
      </c>
      <c r="F91" s="25" t="s">
        <v>800</v>
      </c>
      <c r="G91" s="23" t="s">
        <v>801</v>
      </c>
      <c r="H91" s="30" t="s">
        <v>802</v>
      </c>
    </row>
    <row r="92" customFormat="1" ht="26.05" customHeight="1" spans="1:8">
      <c r="A92" s="23"/>
      <c r="B92" s="25"/>
      <c r="C92" s="25" t="s">
        <v>1028</v>
      </c>
      <c r="D92" s="23" t="s">
        <v>1082</v>
      </c>
      <c r="E92" s="23" t="s">
        <v>843</v>
      </c>
      <c r="F92" s="25" t="s">
        <v>1083</v>
      </c>
      <c r="G92" s="23" t="s">
        <v>801</v>
      </c>
      <c r="H92" s="30" t="s">
        <v>802</v>
      </c>
    </row>
    <row r="93" customFormat="1" ht="26.05" customHeight="1" spans="1:8">
      <c r="A93" s="23"/>
      <c r="B93" s="25"/>
      <c r="C93" s="25"/>
      <c r="D93" s="23" t="s">
        <v>1084</v>
      </c>
      <c r="E93" s="23" t="s">
        <v>843</v>
      </c>
      <c r="F93" s="25" t="s">
        <v>800</v>
      </c>
      <c r="G93" s="23" t="s">
        <v>801</v>
      </c>
      <c r="H93" s="30" t="s">
        <v>802</v>
      </c>
    </row>
    <row r="94" customFormat="1" ht="26.05" customHeight="1" spans="1:8">
      <c r="A94" s="23"/>
      <c r="B94" s="25"/>
      <c r="C94" s="25" t="s">
        <v>1035</v>
      </c>
      <c r="D94" s="23" t="s">
        <v>1085</v>
      </c>
      <c r="E94" s="23" t="s">
        <v>814</v>
      </c>
      <c r="F94" s="25" t="s">
        <v>1086</v>
      </c>
      <c r="G94" s="23" t="s">
        <v>1056</v>
      </c>
      <c r="H94" s="30" t="s">
        <v>802</v>
      </c>
    </row>
    <row r="95" customFormat="1" ht="26.05" customHeight="1" spans="1:8">
      <c r="A95" s="23"/>
      <c r="B95" s="24"/>
      <c r="C95" s="25" t="s">
        <v>1087</v>
      </c>
      <c r="D95" s="23" t="s">
        <v>1088</v>
      </c>
      <c r="E95" s="23" t="s">
        <v>843</v>
      </c>
      <c r="F95" s="25" t="s">
        <v>800</v>
      </c>
      <c r="G95" s="23" t="s">
        <v>801</v>
      </c>
      <c r="H95" s="30" t="s">
        <v>802</v>
      </c>
    </row>
    <row r="96" customFormat="1" ht="26.05" customHeight="1" spans="1:8">
      <c r="A96" s="23"/>
      <c r="B96" s="25"/>
      <c r="C96" s="25" t="s">
        <v>1042</v>
      </c>
      <c r="D96" s="23" t="s">
        <v>1089</v>
      </c>
      <c r="E96" s="23" t="s">
        <v>843</v>
      </c>
      <c r="F96" s="25" t="s">
        <v>800</v>
      </c>
      <c r="G96" s="23" t="s">
        <v>801</v>
      </c>
      <c r="H96" s="30" t="s">
        <v>802</v>
      </c>
    </row>
    <row r="97" customFormat="1" ht="26.05" customHeight="1" spans="1:8">
      <c r="A97" s="23"/>
      <c r="B97" s="25"/>
      <c r="C97" s="25" t="s">
        <v>1090</v>
      </c>
      <c r="D97" s="23" t="s">
        <v>1091</v>
      </c>
      <c r="E97" s="23" t="s">
        <v>799</v>
      </c>
      <c r="F97" s="25" t="s">
        <v>800</v>
      </c>
      <c r="G97" s="23" t="s">
        <v>801</v>
      </c>
      <c r="H97" s="30" t="s">
        <v>802</v>
      </c>
    </row>
    <row r="98" customFormat="1" ht="26.05" customHeight="1" spans="1:8">
      <c r="A98" s="23"/>
      <c r="B98" s="25"/>
      <c r="C98" s="25" t="s">
        <v>1040</v>
      </c>
      <c r="D98" s="23" t="s">
        <v>1092</v>
      </c>
      <c r="E98" s="23" t="s">
        <v>843</v>
      </c>
      <c r="F98" s="25" t="s">
        <v>800</v>
      </c>
      <c r="G98" s="23" t="s">
        <v>801</v>
      </c>
      <c r="H98" s="30" t="s">
        <v>802</v>
      </c>
    </row>
    <row r="99" customFormat="1" ht="26.05" customHeight="1" spans="1:8">
      <c r="A99" s="23"/>
      <c r="B99" s="25"/>
      <c r="C99" s="25" t="s">
        <v>1045</v>
      </c>
      <c r="D99" s="23" t="s">
        <v>1093</v>
      </c>
      <c r="E99" s="23" t="s">
        <v>843</v>
      </c>
      <c r="F99" s="25" t="s">
        <v>800</v>
      </c>
      <c r="G99" s="23" t="s">
        <v>801</v>
      </c>
      <c r="H99" s="30" t="s">
        <v>802</v>
      </c>
    </row>
    <row r="100" customFormat="1" ht="26.05" customHeight="1" spans="1:8">
      <c r="A100" s="23"/>
      <c r="B100" s="25"/>
      <c r="C100" s="25" t="s">
        <v>1051</v>
      </c>
      <c r="D100" s="23" t="s">
        <v>1094</v>
      </c>
      <c r="E100" s="23" t="s">
        <v>843</v>
      </c>
      <c r="F100" s="25" t="s">
        <v>800</v>
      </c>
      <c r="G100" s="23" t="s">
        <v>801</v>
      </c>
      <c r="H100" s="30" t="s">
        <v>802</v>
      </c>
    </row>
    <row r="101" ht="26.05" customHeight="1" spans="1:8">
      <c r="A101" s="23"/>
      <c r="B101" s="24"/>
      <c r="C101" s="24" t="s">
        <v>1042</v>
      </c>
      <c r="D101" s="26" t="s">
        <v>1089</v>
      </c>
      <c r="E101" s="23" t="s">
        <v>843</v>
      </c>
      <c r="F101" s="25" t="s">
        <v>800</v>
      </c>
      <c r="G101" s="23" t="s">
        <v>801</v>
      </c>
      <c r="H101" s="28" t="s">
        <v>1030</v>
      </c>
    </row>
    <row r="102" ht="26.05" customHeight="1" spans="1:8">
      <c r="A102" s="23"/>
      <c r="B102" s="24" t="s">
        <v>1044</v>
      </c>
      <c r="C102" s="24" t="s">
        <v>1045</v>
      </c>
      <c r="D102" s="26" t="s">
        <v>1093</v>
      </c>
      <c r="E102" s="23" t="s">
        <v>843</v>
      </c>
      <c r="F102" s="25" t="s">
        <v>800</v>
      </c>
      <c r="G102" s="23" t="s">
        <v>801</v>
      </c>
      <c r="H102" s="28" t="s">
        <v>1030</v>
      </c>
    </row>
    <row r="103" ht="26.05" customHeight="1" spans="1:8">
      <c r="A103" s="23"/>
      <c r="B103" s="24"/>
      <c r="C103" s="24" t="s">
        <v>1051</v>
      </c>
      <c r="D103" s="26" t="s">
        <v>1094</v>
      </c>
      <c r="E103" s="23" t="s">
        <v>843</v>
      </c>
      <c r="F103" s="25" t="s">
        <v>800</v>
      </c>
      <c r="G103" s="23" t="s">
        <v>801</v>
      </c>
      <c r="H103" s="28" t="s">
        <v>1030</v>
      </c>
    </row>
    <row r="104" ht="8.25" customHeight="1" spans="1:8">
      <c r="A104" s="29"/>
      <c r="B104" s="29"/>
      <c r="C104" s="29"/>
      <c r="D104" s="29"/>
      <c r="E104" s="29"/>
      <c r="F104" s="29"/>
      <c r="G104" s="29"/>
      <c r="H104" s="29"/>
    </row>
    <row r="105" ht="26.05" customHeight="1" spans="1:8">
      <c r="A105" s="23" t="s">
        <v>1010</v>
      </c>
      <c r="B105" s="24" t="s">
        <v>509</v>
      </c>
      <c r="C105" s="24"/>
      <c r="D105" s="24"/>
      <c r="E105" s="24"/>
      <c r="F105" s="24"/>
      <c r="G105" s="24"/>
      <c r="H105" s="24"/>
    </row>
    <row r="106" ht="26.05" customHeight="1" spans="1:8">
      <c r="A106" s="23" t="s">
        <v>1011</v>
      </c>
      <c r="B106" s="25" t="s">
        <v>4</v>
      </c>
      <c r="C106" s="25"/>
      <c r="D106" s="25"/>
      <c r="E106" s="25" t="s">
        <v>1012</v>
      </c>
      <c r="F106" s="25" t="s">
        <v>1095</v>
      </c>
      <c r="G106" s="25"/>
      <c r="H106" s="25"/>
    </row>
    <row r="107" ht="26.05" customHeight="1" spans="1:8">
      <c r="A107" s="23" t="s">
        <v>1014</v>
      </c>
      <c r="B107" s="26" t="s">
        <v>1015</v>
      </c>
      <c r="C107" s="26"/>
      <c r="D107" s="26"/>
      <c r="E107" s="27">
        <v>50</v>
      </c>
      <c r="F107" s="27"/>
      <c r="G107" s="27"/>
      <c r="H107" s="27"/>
    </row>
    <row r="108" ht="26.05" customHeight="1" spans="1:8">
      <c r="A108" s="23"/>
      <c r="B108" s="26" t="s">
        <v>1016</v>
      </c>
      <c r="C108" s="26"/>
      <c r="D108" s="26"/>
      <c r="E108" s="27">
        <v>50</v>
      </c>
      <c r="F108" s="27"/>
      <c r="G108" s="27"/>
      <c r="H108" s="27"/>
    </row>
    <row r="109" ht="26.05" customHeight="1" spans="1:8">
      <c r="A109" s="23"/>
      <c r="B109" s="26" t="s">
        <v>1017</v>
      </c>
      <c r="C109" s="26"/>
      <c r="D109" s="26"/>
      <c r="E109" s="27">
        <v>50</v>
      </c>
      <c r="F109" s="27"/>
      <c r="G109" s="27"/>
      <c r="H109" s="27"/>
    </row>
    <row r="110" ht="26.05" customHeight="1" spans="1:8">
      <c r="A110" s="23"/>
      <c r="B110" s="26" t="s">
        <v>1018</v>
      </c>
      <c r="C110" s="26"/>
      <c r="D110" s="26"/>
      <c r="E110" s="27"/>
      <c r="F110" s="27"/>
      <c r="G110" s="27"/>
      <c r="H110" s="27"/>
    </row>
    <row r="111" ht="26.05" customHeight="1" spans="1:8">
      <c r="A111" s="23"/>
      <c r="B111" s="26" t="s">
        <v>1019</v>
      </c>
      <c r="C111" s="26"/>
      <c r="D111" s="26"/>
      <c r="E111" s="27"/>
      <c r="F111" s="27"/>
      <c r="G111" s="27"/>
      <c r="H111" s="27"/>
    </row>
    <row r="112" ht="26.05" customHeight="1" spans="1:8">
      <c r="A112" s="23"/>
      <c r="B112" s="26" t="s">
        <v>1020</v>
      </c>
      <c r="C112" s="26"/>
      <c r="D112" s="26"/>
      <c r="E112" s="27"/>
      <c r="F112" s="27"/>
      <c r="G112" s="27"/>
      <c r="H112" s="27"/>
    </row>
    <row r="113" ht="26.05" customHeight="1" spans="1:8">
      <c r="A113" s="23"/>
      <c r="B113" s="26" t="s">
        <v>1021</v>
      </c>
      <c r="C113" s="26"/>
      <c r="D113" s="26"/>
      <c r="E113" s="27"/>
      <c r="F113" s="27"/>
      <c r="G113" s="27"/>
      <c r="H113" s="27"/>
    </row>
    <row r="114" ht="26.05" customHeight="1" spans="1:8">
      <c r="A114" s="23"/>
      <c r="B114" s="26" t="s">
        <v>1022</v>
      </c>
      <c r="C114" s="26"/>
      <c r="D114" s="26"/>
      <c r="E114" s="27"/>
      <c r="F114" s="27"/>
      <c r="G114" s="27"/>
      <c r="H114" s="27"/>
    </row>
    <row r="115" ht="26.05" customHeight="1" spans="1:8">
      <c r="A115" s="23" t="s">
        <v>1023</v>
      </c>
      <c r="B115" s="25" t="s">
        <v>1024</v>
      </c>
      <c r="C115" s="25"/>
      <c r="D115" s="25"/>
      <c r="E115" s="25"/>
      <c r="F115" s="25"/>
      <c r="G115" s="25"/>
      <c r="H115" s="25"/>
    </row>
    <row r="116" ht="26.05" customHeight="1" spans="1:8">
      <c r="A116" s="23"/>
      <c r="B116" s="26" t="s">
        <v>1096</v>
      </c>
      <c r="C116" s="26"/>
      <c r="D116" s="26"/>
      <c r="E116" s="26"/>
      <c r="F116" s="26"/>
      <c r="G116" s="26"/>
      <c r="H116" s="26"/>
    </row>
    <row r="117" ht="16.25" customHeight="1" spans="1:8">
      <c r="A117" s="23" t="s">
        <v>1026</v>
      </c>
      <c r="B117" s="25" t="s">
        <v>789</v>
      </c>
      <c r="C117" s="25" t="s">
        <v>790</v>
      </c>
      <c r="D117" s="25" t="s">
        <v>791</v>
      </c>
      <c r="E117" s="23" t="s">
        <v>792</v>
      </c>
      <c r="F117" s="25" t="s">
        <v>793</v>
      </c>
      <c r="G117" s="23" t="s">
        <v>794</v>
      </c>
      <c r="H117" s="25" t="s">
        <v>795</v>
      </c>
    </row>
    <row r="118" ht="16.25" customHeight="1" spans="1:8">
      <c r="A118" s="23"/>
      <c r="B118" s="25"/>
      <c r="C118" s="25"/>
      <c r="D118" s="25"/>
      <c r="E118" s="23"/>
      <c r="F118" s="25"/>
      <c r="G118" s="23"/>
      <c r="H118" s="25"/>
    </row>
    <row r="119" ht="26.05" customHeight="1" spans="1:8">
      <c r="A119" s="23"/>
      <c r="B119" s="24" t="s">
        <v>1044</v>
      </c>
      <c r="C119" s="24" t="s">
        <v>1045</v>
      </c>
      <c r="D119" s="26" t="s">
        <v>1097</v>
      </c>
      <c r="E119" s="23" t="s">
        <v>843</v>
      </c>
      <c r="F119" s="25" t="s">
        <v>800</v>
      </c>
      <c r="G119" s="23" t="s">
        <v>801</v>
      </c>
      <c r="H119" s="28" t="s">
        <v>1030</v>
      </c>
    </row>
    <row r="120" ht="26.05" customHeight="1" spans="1:8">
      <c r="A120" s="23"/>
      <c r="B120" s="24" t="s">
        <v>1039</v>
      </c>
      <c r="C120" s="24" t="s">
        <v>1040</v>
      </c>
      <c r="D120" s="26" t="s">
        <v>1098</v>
      </c>
      <c r="E120" s="23"/>
      <c r="F120" s="25" t="s">
        <v>1099</v>
      </c>
      <c r="G120" s="23"/>
      <c r="H120" s="28" t="s">
        <v>1030</v>
      </c>
    </row>
    <row r="121" ht="27.6" customHeight="1" spans="1:8">
      <c r="A121" s="23"/>
      <c r="B121" s="24"/>
      <c r="C121" s="24" t="s">
        <v>1087</v>
      </c>
      <c r="D121" s="26" t="s">
        <v>1100</v>
      </c>
      <c r="E121" s="23" t="s">
        <v>843</v>
      </c>
      <c r="F121" s="25" t="s">
        <v>800</v>
      </c>
      <c r="G121" s="23" t="s">
        <v>801</v>
      </c>
      <c r="H121" s="28" t="s">
        <v>1030</v>
      </c>
    </row>
    <row r="122" ht="26.05" customHeight="1" spans="1:8">
      <c r="A122" s="23"/>
      <c r="B122" s="24"/>
      <c r="C122" s="24" t="s">
        <v>1042</v>
      </c>
      <c r="D122" s="26" t="s">
        <v>1101</v>
      </c>
      <c r="E122" s="23" t="s">
        <v>843</v>
      </c>
      <c r="F122" s="25" t="s">
        <v>1065</v>
      </c>
      <c r="G122" s="23" t="s">
        <v>929</v>
      </c>
      <c r="H122" s="28" t="s">
        <v>1030</v>
      </c>
    </row>
    <row r="123" ht="26.05" customHeight="1" spans="1:8">
      <c r="A123" s="23"/>
      <c r="B123" s="24" t="s">
        <v>1027</v>
      </c>
      <c r="C123" s="24" t="s">
        <v>1031</v>
      </c>
      <c r="D123" s="26" t="s">
        <v>1102</v>
      </c>
      <c r="E123" s="23" t="s">
        <v>843</v>
      </c>
      <c r="F123" s="25" t="s">
        <v>1065</v>
      </c>
      <c r="G123" s="23" t="s">
        <v>1103</v>
      </c>
      <c r="H123" s="28" t="s">
        <v>1030</v>
      </c>
    </row>
    <row r="124" ht="27.6" customHeight="1" spans="1:8">
      <c r="A124" s="23"/>
      <c r="B124" s="24"/>
      <c r="C124" s="24" t="s">
        <v>1035</v>
      </c>
      <c r="D124" s="26" t="s">
        <v>1104</v>
      </c>
      <c r="E124" s="23"/>
      <c r="F124" s="25" t="s">
        <v>1105</v>
      </c>
      <c r="G124" s="23"/>
      <c r="H124" s="28" t="s">
        <v>1030</v>
      </c>
    </row>
    <row r="125" ht="26.05" customHeight="1" spans="1:8">
      <c r="A125" s="23"/>
      <c r="B125" s="24"/>
      <c r="C125" s="24" t="s">
        <v>1028</v>
      </c>
      <c r="D125" s="26" t="s">
        <v>1106</v>
      </c>
      <c r="E125" s="23" t="s">
        <v>843</v>
      </c>
      <c r="F125" s="25" t="s">
        <v>800</v>
      </c>
      <c r="G125" s="23" t="s">
        <v>801</v>
      </c>
      <c r="H125" s="28" t="s">
        <v>1030</v>
      </c>
    </row>
    <row r="126" ht="26.05" customHeight="1" spans="1:8">
      <c r="A126" s="23"/>
      <c r="B126" s="24"/>
      <c r="C126" s="24" t="s">
        <v>1033</v>
      </c>
      <c r="D126" s="26" t="s">
        <v>1107</v>
      </c>
      <c r="E126" s="23" t="s">
        <v>843</v>
      </c>
      <c r="F126" s="25" t="s">
        <v>800</v>
      </c>
      <c r="G126" s="23" t="s">
        <v>801</v>
      </c>
      <c r="H126" s="28" t="s">
        <v>1030</v>
      </c>
    </row>
    <row r="127" ht="8.25" customHeight="1" spans="1:8">
      <c r="A127" s="29"/>
      <c r="B127" s="29"/>
      <c r="C127" s="29"/>
      <c r="D127" s="29"/>
      <c r="E127" s="29"/>
      <c r="F127" s="29"/>
      <c r="G127" s="29"/>
      <c r="H127" s="29"/>
    </row>
    <row r="128" ht="26.05" customHeight="1" spans="1:8">
      <c r="A128" s="23" t="s">
        <v>1010</v>
      </c>
      <c r="B128" s="24" t="s">
        <v>513</v>
      </c>
      <c r="C128" s="24"/>
      <c r="D128" s="24"/>
      <c r="E128" s="24"/>
      <c r="F128" s="24"/>
      <c r="G128" s="24"/>
      <c r="H128" s="24"/>
    </row>
    <row r="129" ht="26.05" customHeight="1" spans="1:8">
      <c r="A129" s="23" t="s">
        <v>1011</v>
      </c>
      <c r="B129" s="25" t="s">
        <v>4</v>
      </c>
      <c r="C129" s="25"/>
      <c r="D129" s="25"/>
      <c r="E129" s="25" t="s">
        <v>1012</v>
      </c>
      <c r="F129" s="25" t="s">
        <v>1108</v>
      </c>
      <c r="G129" s="25"/>
      <c r="H129" s="25"/>
    </row>
    <row r="130" ht="26.05" customHeight="1" spans="1:8">
      <c r="A130" s="23" t="s">
        <v>1014</v>
      </c>
      <c r="B130" s="26" t="s">
        <v>1015</v>
      </c>
      <c r="C130" s="26"/>
      <c r="D130" s="26"/>
      <c r="E130" s="27">
        <v>6</v>
      </c>
      <c r="F130" s="27"/>
      <c r="G130" s="27"/>
      <c r="H130" s="27"/>
    </row>
    <row r="131" ht="26.05" customHeight="1" spans="1:8">
      <c r="A131" s="23"/>
      <c r="B131" s="26" t="s">
        <v>1016</v>
      </c>
      <c r="C131" s="26"/>
      <c r="D131" s="26"/>
      <c r="E131" s="27">
        <v>6</v>
      </c>
      <c r="F131" s="27"/>
      <c r="G131" s="27"/>
      <c r="H131" s="27"/>
    </row>
    <row r="132" ht="26.05" customHeight="1" spans="1:8">
      <c r="A132" s="23"/>
      <c r="B132" s="26" t="s">
        <v>1017</v>
      </c>
      <c r="C132" s="26"/>
      <c r="D132" s="26"/>
      <c r="E132" s="27">
        <v>6</v>
      </c>
      <c r="F132" s="27"/>
      <c r="G132" s="27"/>
      <c r="H132" s="27"/>
    </row>
    <row r="133" ht="26.05" customHeight="1" spans="1:8">
      <c r="A133" s="23"/>
      <c r="B133" s="26" t="s">
        <v>1018</v>
      </c>
      <c r="C133" s="26"/>
      <c r="D133" s="26"/>
      <c r="E133" s="27"/>
      <c r="F133" s="27"/>
      <c r="G133" s="27"/>
      <c r="H133" s="27"/>
    </row>
    <row r="134" ht="26.05" customHeight="1" spans="1:8">
      <c r="A134" s="23"/>
      <c r="B134" s="26" t="s">
        <v>1019</v>
      </c>
      <c r="C134" s="26"/>
      <c r="D134" s="26"/>
      <c r="E134" s="27"/>
      <c r="F134" s="27"/>
      <c r="G134" s="27"/>
      <c r="H134" s="27"/>
    </row>
    <row r="135" ht="26.05" customHeight="1" spans="1:8">
      <c r="A135" s="23"/>
      <c r="B135" s="26" t="s">
        <v>1020</v>
      </c>
      <c r="C135" s="26"/>
      <c r="D135" s="26"/>
      <c r="E135" s="27"/>
      <c r="F135" s="27"/>
      <c r="G135" s="27"/>
      <c r="H135" s="27"/>
    </row>
    <row r="136" ht="26.05" customHeight="1" spans="1:8">
      <c r="A136" s="23"/>
      <c r="B136" s="26" t="s">
        <v>1021</v>
      </c>
      <c r="C136" s="26"/>
      <c r="D136" s="26"/>
      <c r="E136" s="27"/>
      <c r="F136" s="27"/>
      <c r="G136" s="27"/>
      <c r="H136" s="27"/>
    </row>
    <row r="137" ht="26.05" customHeight="1" spans="1:8">
      <c r="A137" s="23"/>
      <c r="B137" s="26" t="s">
        <v>1022</v>
      </c>
      <c r="C137" s="26"/>
      <c r="D137" s="26"/>
      <c r="E137" s="27"/>
      <c r="F137" s="27"/>
      <c r="G137" s="27"/>
      <c r="H137" s="27"/>
    </row>
    <row r="138" ht="26.05" customHeight="1" spans="1:8">
      <c r="A138" s="23" t="s">
        <v>1023</v>
      </c>
      <c r="B138" s="25" t="s">
        <v>1024</v>
      </c>
      <c r="C138" s="25"/>
      <c r="D138" s="25"/>
      <c r="E138" s="25"/>
      <c r="F138" s="25"/>
      <c r="G138" s="25"/>
      <c r="H138" s="25"/>
    </row>
    <row r="139" ht="26.05" customHeight="1" spans="1:8">
      <c r="A139" s="23"/>
      <c r="B139" s="26" t="s">
        <v>1109</v>
      </c>
      <c r="C139" s="26"/>
      <c r="D139" s="26"/>
      <c r="E139" s="26"/>
      <c r="F139" s="26"/>
      <c r="G139" s="26"/>
      <c r="H139" s="26"/>
    </row>
    <row r="140" ht="26.05" customHeight="1" spans="1:8">
      <c r="A140" s="23"/>
      <c r="B140" s="26" t="s">
        <v>1110</v>
      </c>
      <c r="C140" s="26"/>
      <c r="D140" s="26"/>
      <c r="E140" s="26"/>
      <c r="F140" s="26"/>
      <c r="G140" s="26"/>
      <c r="H140" s="26"/>
    </row>
    <row r="141" ht="16.25" customHeight="1" spans="1:8">
      <c r="A141" s="23" t="s">
        <v>1026</v>
      </c>
      <c r="B141" s="25" t="s">
        <v>789</v>
      </c>
      <c r="C141" s="25" t="s">
        <v>790</v>
      </c>
      <c r="D141" s="25" t="s">
        <v>791</v>
      </c>
      <c r="E141" s="23" t="s">
        <v>792</v>
      </c>
      <c r="F141" s="25" t="s">
        <v>793</v>
      </c>
      <c r="G141" s="23" t="s">
        <v>794</v>
      </c>
      <c r="H141" s="25" t="s">
        <v>795</v>
      </c>
    </row>
    <row r="142" ht="16.25" customHeight="1" spans="1:8">
      <c r="A142" s="23"/>
      <c r="B142" s="25"/>
      <c r="C142" s="25"/>
      <c r="D142" s="25"/>
      <c r="E142" s="23"/>
      <c r="F142" s="25"/>
      <c r="G142" s="23"/>
      <c r="H142" s="25"/>
    </row>
    <row r="143" ht="26.05" customHeight="1" spans="1:8">
      <c r="A143" s="23"/>
      <c r="B143" s="24" t="s">
        <v>1044</v>
      </c>
      <c r="C143" s="24" t="s">
        <v>1045</v>
      </c>
      <c r="D143" s="26" t="s">
        <v>1111</v>
      </c>
      <c r="E143" s="23" t="s">
        <v>843</v>
      </c>
      <c r="F143" s="25" t="s">
        <v>1083</v>
      </c>
      <c r="G143" s="23" t="s">
        <v>801</v>
      </c>
      <c r="H143" s="28" t="s">
        <v>1030</v>
      </c>
    </row>
    <row r="144" ht="26.05" customHeight="1" spans="1:8">
      <c r="A144" s="23"/>
      <c r="B144" s="24" t="s">
        <v>1039</v>
      </c>
      <c r="C144" s="24" t="s">
        <v>1042</v>
      </c>
      <c r="D144" s="26" t="s">
        <v>1112</v>
      </c>
      <c r="E144" s="23" t="s">
        <v>843</v>
      </c>
      <c r="F144" s="25" t="s">
        <v>800</v>
      </c>
      <c r="G144" s="23" t="s">
        <v>801</v>
      </c>
      <c r="H144" s="28" t="s">
        <v>1030</v>
      </c>
    </row>
    <row r="145" ht="26.05" customHeight="1" spans="1:8">
      <c r="A145" s="23"/>
      <c r="B145" s="24"/>
      <c r="C145" s="24" t="s">
        <v>1040</v>
      </c>
      <c r="D145" s="26" t="s">
        <v>1113</v>
      </c>
      <c r="E145" s="23" t="s">
        <v>814</v>
      </c>
      <c r="F145" s="25" t="s">
        <v>916</v>
      </c>
      <c r="G145" s="23" t="s">
        <v>1114</v>
      </c>
      <c r="H145" s="28" t="s">
        <v>1030</v>
      </c>
    </row>
    <row r="146" ht="27.6" customHeight="1" spans="1:8">
      <c r="A146" s="23"/>
      <c r="B146" s="24" t="s">
        <v>1027</v>
      </c>
      <c r="C146" s="24" t="s">
        <v>1033</v>
      </c>
      <c r="D146" s="26" t="s">
        <v>1115</v>
      </c>
      <c r="E146" s="23" t="s">
        <v>843</v>
      </c>
      <c r="F146" s="25" t="s">
        <v>800</v>
      </c>
      <c r="G146" s="23" t="s">
        <v>801</v>
      </c>
      <c r="H146" s="28" t="s">
        <v>1030</v>
      </c>
    </row>
    <row r="147" ht="27.6" customHeight="1" spans="1:8">
      <c r="A147" s="23"/>
      <c r="B147" s="24"/>
      <c r="C147" s="24" t="s">
        <v>1028</v>
      </c>
      <c r="D147" s="26" t="s">
        <v>1115</v>
      </c>
      <c r="E147" s="23" t="s">
        <v>843</v>
      </c>
      <c r="F147" s="25" t="s">
        <v>800</v>
      </c>
      <c r="G147" s="23" t="s">
        <v>801</v>
      </c>
      <c r="H147" s="28" t="s">
        <v>1030</v>
      </c>
    </row>
    <row r="148" ht="27.6" customHeight="1" spans="1:8">
      <c r="A148" s="23"/>
      <c r="B148" s="24"/>
      <c r="C148" s="24" t="s">
        <v>1035</v>
      </c>
      <c r="D148" s="26" t="s">
        <v>1116</v>
      </c>
      <c r="E148" s="23" t="s">
        <v>814</v>
      </c>
      <c r="F148" s="25" t="s">
        <v>961</v>
      </c>
      <c r="G148" s="23" t="s">
        <v>1056</v>
      </c>
      <c r="H148" s="28" t="s">
        <v>1030</v>
      </c>
    </row>
    <row r="149" ht="27.6" customHeight="1" spans="1:8">
      <c r="A149" s="23"/>
      <c r="B149" s="24"/>
      <c r="C149" s="24" t="s">
        <v>1031</v>
      </c>
      <c r="D149" s="26" t="s">
        <v>1117</v>
      </c>
      <c r="E149" s="23" t="s">
        <v>843</v>
      </c>
      <c r="F149" s="25" t="s">
        <v>996</v>
      </c>
      <c r="G149" s="23" t="s">
        <v>1103</v>
      </c>
      <c r="H149" s="28" t="s">
        <v>1030</v>
      </c>
    </row>
    <row r="150" ht="8.25" customHeight="1" spans="1:8">
      <c r="A150" s="29"/>
      <c r="B150" s="29"/>
      <c r="C150" s="29"/>
      <c r="D150" s="29"/>
      <c r="E150" s="29"/>
      <c r="F150" s="29"/>
      <c r="G150" s="29"/>
      <c r="H150" s="29"/>
    </row>
    <row r="151" ht="26.05" customHeight="1" spans="1:8">
      <c r="A151" s="23" t="s">
        <v>1010</v>
      </c>
      <c r="B151" s="24" t="s">
        <v>511</v>
      </c>
      <c r="C151" s="24"/>
      <c r="D151" s="24"/>
      <c r="E151" s="24"/>
      <c r="F151" s="24"/>
      <c r="G151" s="24"/>
      <c r="H151" s="24"/>
    </row>
    <row r="152" ht="26.05" customHeight="1" spans="1:8">
      <c r="A152" s="23" t="s">
        <v>1011</v>
      </c>
      <c r="B152" s="25" t="s">
        <v>4</v>
      </c>
      <c r="C152" s="25"/>
      <c r="D152" s="25"/>
      <c r="E152" s="25" t="s">
        <v>1012</v>
      </c>
      <c r="F152" s="25" t="s">
        <v>1108</v>
      </c>
      <c r="G152" s="25"/>
      <c r="H152" s="25"/>
    </row>
    <row r="153" ht="26.05" customHeight="1" spans="1:8">
      <c r="A153" s="23" t="s">
        <v>1014</v>
      </c>
      <c r="B153" s="26" t="s">
        <v>1015</v>
      </c>
      <c r="C153" s="26"/>
      <c r="D153" s="26"/>
      <c r="E153" s="27">
        <v>2748.8</v>
      </c>
      <c r="F153" s="27"/>
      <c r="G153" s="27"/>
      <c r="H153" s="27"/>
    </row>
    <row r="154" ht="26.05" customHeight="1" spans="1:8">
      <c r="A154" s="23"/>
      <c r="B154" s="26" t="s">
        <v>1016</v>
      </c>
      <c r="C154" s="26"/>
      <c r="D154" s="26"/>
      <c r="E154" s="27">
        <v>2748.8</v>
      </c>
      <c r="F154" s="27"/>
      <c r="G154" s="27"/>
      <c r="H154" s="27"/>
    </row>
    <row r="155" ht="26.05" customHeight="1" spans="1:8">
      <c r="A155" s="23"/>
      <c r="B155" s="26" t="s">
        <v>1017</v>
      </c>
      <c r="C155" s="26"/>
      <c r="D155" s="26"/>
      <c r="E155" s="27">
        <v>2748.8</v>
      </c>
      <c r="F155" s="27"/>
      <c r="G155" s="27"/>
      <c r="H155" s="27"/>
    </row>
    <row r="156" ht="26.05" customHeight="1" spans="1:8">
      <c r="A156" s="23"/>
      <c r="B156" s="26" t="s">
        <v>1018</v>
      </c>
      <c r="C156" s="26"/>
      <c r="D156" s="26"/>
      <c r="E156" s="27"/>
      <c r="F156" s="27"/>
      <c r="G156" s="27"/>
      <c r="H156" s="27"/>
    </row>
    <row r="157" ht="26.05" customHeight="1" spans="1:8">
      <c r="A157" s="23"/>
      <c r="B157" s="26" t="s">
        <v>1019</v>
      </c>
      <c r="C157" s="26"/>
      <c r="D157" s="26"/>
      <c r="E157" s="27"/>
      <c r="F157" s="27"/>
      <c r="G157" s="27"/>
      <c r="H157" s="27"/>
    </row>
    <row r="158" ht="26.05" customHeight="1" spans="1:8">
      <c r="A158" s="23"/>
      <c r="B158" s="26" t="s">
        <v>1020</v>
      </c>
      <c r="C158" s="26"/>
      <c r="D158" s="26"/>
      <c r="E158" s="27"/>
      <c r="F158" s="27"/>
      <c r="G158" s="27"/>
      <c r="H158" s="27"/>
    </row>
    <row r="159" ht="26.05" customHeight="1" spans="1:8">
      <c r="A159" s="23"/>
      <c r="B159" s="26" t="s">
        <v>1021</v>
      </c>
      <c r="C159" s="26"/>
      <c r="D159" s="26"/>
      <c r="E159" s="27"/>
      <c r="F159" s="27"/>
      <c r="G159" s="27"/>
      <c r="H159" s="27"/>
    </row>
    <row r="160" ht="26.05" customHeight="1" spans="1:8">
      <c r="A160" s="23"/>
      <c r="B160" s="26" t="s">
        <v>1022</v>
      </c>
      <c r="C160" s="26"/>
      <c r="D160" s="26"/>
      <c r="E160" s="27"/>
      <c r="F160" s="27"/>
      <c r="G160" s="27"/>
      <c r="H160" s="27"/>
    </row>
    <row r="161" ht="26.05" customHeight="1" spans="1:8">
      <c r="A161" s="23" t="s">
        <v>1023</v>
      </c>
      <c r="B161" s="25" t="s">
        <v>1024</v>
      </c>
      <c r="C161" s="25"/>
      <c r="D161" s="25"/>
      <c r="E161" s="25"/>
      <c r="F161" s="25"/>
      <c r="G161" s="25"/>
      <c r="H161" s="25"/>
    </row>
    <row r="162" ht="27.6" customHeight="1" spans="1:8">
      <c r="A162" s="23"/>
      <c r="B162" s="26" t="s">
        <v>1118</v>
      </c>
      <c r="C162" s="26"/>
      <c r="D162" s="26"/>
      <c r="E162" s="26"/>
      <c r="F162" s="26"/>
      <c r="G162" s="26"/>
      <c r="H162" s="26"/>
    </row>
    <row r="163" ht="27.6" customHeight="1" spans="1:8">
      <c r="A163" s="23"/>
      <c r="B163" s="26" t="s">
        <v>1119</v>
      </c>
      <c r="C163" s="26"/>
      <c r="D163" s="26"/>
      <c r="E163" s="26"/>
      <c r="F163" s="26"/>
      <c r="G163" s="26"/>
      <c r="H163" s="26"/>
    </row>
    <row r="164" ht="16.25" customHeight="1" spans="1:8">
      <c r="A164" s="23" t="s">
        <v>1026</v>
      </c>
      <c r="B164" s="25" t="s">
        <v>789</v>
      </c>
      <c r="C164" s="25" t="s">
        <v>790</v>
      </c>
      <c r="D164" s="25" t="s">
        <v>791</v>
      </c>
      <c r="E164" s="23" t="s">
        <v>792</v>
      </c>
      <c r="F164" s="25" t="s">
        <v>793</v>
      </c>
      <c r="G164" s="23" t="s">
        <v>794</v>
      </c>
      <c r="H164" s="25" t="s">
        <v>795</v>
      </c>
    </row>
    <row r="165" ht="16.25" customHeight="1" spans="1:8">
      <c r="A165" s="23"/>
      <c r="B165" s="25"/>
      <c r="C165" s="25"/>
      <c r="D165" s="25"/>
      <c r="E165" s="23"/>
      <c r="F165" s="25"/>
      <c r="G165" s="23"/>
      <c r="H165" s="25"/>
    </row>
    <row r="166" ht="26.05" customHeight="1" spans="1:8">
      <c r="A166" s="23"/>
      <c r="B166" s="24" t="s">
        <v>1039</v>
      </c>
      <c r="C166" s="24" t="s">
        <v>1040</v>
      </c>
      <c r="D166" s="26" t="s">
        <v>1092</v>
      </c>
      <c r="E166" s="23" t="s">
        <v>843</v>
      </c>
      <c r="F166" s="25" t="s">
        <v>800</v>
      </c>
      <c r="G166" s="23" t="s">
        <v>801</v>
      </c>
      <c r="H166" s="28" t="s">
        <v>1030</v>
      </c>
    </row>
    <row r="167" ht="26.05" customHeight="1" spans="1:8">
      <c r="A167" s="23"/>
      <c r="B167" s="24"/>
      <c r="C167" s="24" t="s">
        <v>1042</v>
      </c>
      <c r="D167" s="26" t="s">
        <v>1120</v>
      </c>
      <c r="E167" s="23" t="s">
        <v>843</v>
      </c>
      <c r="F167" s="25" t="s">
        <v>800</v>
      </c>
      <c r="G167" s="23" t="s">
        <v>801</v>
      </c>
      <c r="H167" s="28" t="s">
        <v>1030</v>
      </c>
    </row>
    <row r="168" ht="26.05" customHeight="1" spans="1:8">
      <c r="A168" s="23"/>
      <c r="B168" s="24" t="s">
        <v>1027</v>
      </c>
      <c r="C168" s="24" t="s">
        <v>1035</v>
      </c>
      <c r="D168" s="26" t="s">
        <v>1121</v>
      </c>
      <c r="E168" s="23" t="s">
        <v>814</v>
      </c>
      <c r="F168" s="25" t="s">
        <v>1122</v>
      </c>
      <c r="G168" s="23" t="s">
        <v>1056</v>
      </c>
      <c r="H168" s="28" t="s">
        <v>1030</v>
      </c>
    </row>
    <row r="169" ht="26.05" customHeight="1" spans="1:8">
      <c r="A169" s="23"/>
      <c r="B169" s="24"/>
      <c r="C169" s="24" t="s">
        <v>1031</v>
      </c>
      <c r="D169" s="26" t="s">
        <v>1123</v>
      </c>
      <c r="E169" s="23" t="s">
        <v>843</v>
      </c>
      <c r="F169" s="25" t="s">
        <v>800</v>
      </c>
      <c r="G169" s="23" t="s">
        <v>801</v>
      </c>
      <c r="H169" s="28" t="s">
        <v>1030</v>
      </c>
    </row>
    <row r="170" ht="27.6" customHeight="1" spans="1:8">
      <c r="A170" s="23"/>
      <c r="B170" s="24"/>
      <c r="C170" s="24" t="s">
        <v>1033</v>
      </c>
      <c r="D170" s="26" t="s">
        <v>1124</v>
      </c>
      <c r="E170" s="23" t="s">
        <v>843</v>
      </c>
      <c r="F170" s="25" t="s">
        <v>800</v>
      </c>
      <c r="G170" s="23" t="s">
        <v>801</v>
      </c>
      <c r="H170" s="28" t="s">
        <v>1030</v>
      </c>
    </row>
    <row r="171" ht="27.6" customHeight="1" spans="1:8">
      <c r="A171" s="23"/>
      <c r="B171" s="24"/>
      <c r="C171" s="24" t="s">
        <v>1028</v>
      </c>
      <c r="D171" s="26" t="s">
        <v>1125</v>
      </c>
      <c r="E171" s="23"/>
      <c r="F171" s="25" t="s">
        <v>1126</v>
      </c>
      <c r="G171" s="23"/>
      <c r="H171" s="28" t="s">
        <v>1030</v>
      </c>
    </row>
    <row r="172" ht="27.6" customHeight="1" spans="1:8">
      <c r="A172" s="23"/>
      <c r="B172" s="24" t="s">
        <v>1044</v>
      </c>
      <c r="C172" s="24" t="s">
        <v>1045</v>
      </c>
      <c r="D172" s="26" t="s">
        <v>1127</v>
      </c>
      <c r="E172" s="23" t="s">
        <v>843</v>
      </c>
      <c r="F172" s="25" t="s">
        <v>800</v>
      </c>
      <c r="G172" s="23" t="s">
        <v>801</v>
      </c>
      <c r="H172" s="28" t="s">
        <v>1030</v>
      </c>
    </row>
    <row r="173" ht="26.05" customHeight="1" spans="1:8">
      <c r="A173" s="23"/>
      <c r="B173" s="24"/>
      <c r="C173" s="24" t="s">
        <v>1051</v>
      </c>
      <c r="D173" s="26" t="s">
        <v>1128</v>
      </c>
      <c r="E173" s="23" t="s">
        <v>843</v>
      </c>
      <c r="F173" s="25" t="s">
        <v>800</v>
      </c>
      <c r="G173" s="23" t="s">
        <v>801</v>
      </c>
      <c r="H173" s="28" t="s">
        <v>1030</v>
      </c>
    </row>
    <row r="174" ht="8.25" customHeight="1" spans="1:8">
      <c r="A174" s="29"/>
      <c r="B174" s="29"/>
      <c r="C174" s="29"/>
      <c r="D174" s="29"/>
      <c r="E174" s="29"/>
      <c r="F174" s="29"/>
      <c r="G174" s="29"/>
      <c r="H174" s="29"/>
    </row>
    <row r="175" ht="26.05" customHeight="1" spans="1:8">
      <c r="A175" s="23" t="s">
        <v>1010</v>
      </c>
      <c r="B175" s="24" t="s">
        <v>544</v>
      </c>
      <c r="C175" s="24"/>
      <c r="D175" s="24"/>
      <c r="E175" s="24"/>
      <c r="F175" s="24"/>
      <c r="G175" s="24"/>
      <c r="H175" s="24"/>
    </row>
    <row r="176" ht="26.05" customHeight="1" spans="1:8">
      <c r="A176" s="23" t="s">
        <v>1011</v>
      </c>
      <c r="B176" s="25" t="s">
        <v>4</v>
      </c>
      <c r="C176" s="25"/>
      <c r="D176" s="25"/>
      <c r="E176" s="25" t="s">
        <v>1012</v>
      </c>
      <c r="F176" s="25" t="s">
        <v>1108</v>
      </c>
      <c r="G176" s="25"/>
      <c r="H176" s="25"/>
    </row>
    <row r="177" ht="26.05" customHeight="1" spans="1:8">
      <c r="A177" s="23" t="s">
        <v>1014</v>
      </c>
      <c r="B177" s="26" t="s">
        <v>1015</v>
      </c>
      <c r="C177" s="26"/>
      <c r="D177" s="26"/>
      <c r="E177" s="27">
        <v>605</v>
      </c>
      <c r="F177" s="27"/>
      <c r="G177" s="27"/>
      <c r="H177" s="27"/>
    </row>
    <row r="178" ht="26.05" customHeight="1" spans="1:8">
      <c r="A178" s="23"/>
      <c r="B178" s="26" t="s">
        <v>1016</v>
      </c>
      <c r="C178" s="26"/>
      <c r="D178" s="26"/>
      <c r="E178" s="27">
        <v>605</v>
      </c>
      <c r="F178" s="27"/>
      <c r="G178" s="27"/>
      <c r="H178" s="27"/>
    </row>
    <row r="179" ht="26.05" customHeight="1" spans="1:8">
      <c r="A179" s="23"/>
      <c r="B179" s="26" t="s">
        <v>1017</v>
      </c>
      <c r="C179" s="26"/>
      <c r="D179" s="26"/>
      <c r="E179" s="27">
        <v>605</v>
      </c>
      <c r="F179" s="27"/>
      <c r="G179" s="27"/>
      <c r="H179" s="27"/>
    </row>
    <row r="180" ht="26.05" customHeight="1" spans="1:8">
      <c r="A180" s="23"/>
      <c r="B180" s="26" t="s">
        <v>1018</v>
      </c>
      <c r="C180" s="26"/>
      <c r="D180" s="26"/>
      <c r="E180" s="27"/>
      <c r="F180" s="27"/>
      <c r="G180" s="27"/>
      <c r="H180" s="27"/>
    </row>
    <row r="181" ht="26.05" customHeight="1" spans="1:8">
      <c r="A181" s="23"/>
      <c r="B181" s="26" t="s">
        <v>1019</v>
      </c>
      <c r="C181" s="26"/>
      <c r="D181" s="26"/>
      <c r="E181" s="27"/>
      <c r="F181" s="27"/>
      <c r="G181" s="27"/>
      <c r="H181" s="27"/>
    </row>
    <row r="182" ht="26.05" customHeight="1" spans="1:8">
      <c r="A182" s="23"/>
      <c r="B182" s="26" t="s">
        <v>1020</v>
      </c>
      <c r="C182" s="26"/>
      <c r="D182" s="26"/>
      <c r="E182" s="27"/>
      <c r="F182" s="27"/>
      <c r="G182" s="27"/>
      <c r="H182" s="27"/>
    </row>
    <row r="183" ht="26.05" customHeight="1" spans="1:8">
      <c r="A183" s="23"/>
      <c r="B183" s="26" t="s">
        <v>1021</v>
      </c>
      <c r="C183" s="26"/>
      <c r="D183" s="26"/>
      <c r="E183" s="27"/>
      <c r="F183" s="27"/>
      <c r="G183" s="27"/>
      <c r="H183" s="27"/>
    </row>
    <row r="184" ht="26.05" customHeight="1" spans="1:8">
      <c r="A184" s="23"/>
      <c r="B184" s="26" t="s">
        <v>1022</v>
      </c>
      <c r="C184" s="26"/>
      <c r="D184" s="26"/>
      <c r="E184" s="27"/>
      <c r="F184" s="27"/>
      <c r="G184" s="27"/>
      <c r="H184" s="27"/>
    </row>
    <row r="185" ht="26.05" customHeight="1" spans="1:8">
      <c r="A185" s="23" t="s">
        <v>1023</v>
      </c>
      <c r="B185" s="25" t="s">
        <v>1024</v>
      </c>
      <c r="C185" s="25"/>
      <c r="D185" s="25"/>
      <c r="E185" s="25"/>
      <c r="F185" s="25"/>
      <c r="G185" s="25"/>
      <c r="H185" s="25"/>
    </row>
    <row r="186" ht="26.05" customHeight="1" spans="1:8">
      <c r="A186" s="23"/>
      <c r="B186" s="26" t="s">
        <v>1129</v>
      </c>
      <c r="C186" s="26"/>
      <c r="D186" s="26"/>
      <c r="E186" s="26"/>
      <c r="F186" s="26"/>
      <c r="G186" s="26"/>
      <c r="H186" s="26"/>
    </row>
    <row r="187" ht="16.25" customHeight="1" spans="1:8">
      <c r="A187" s="23" t="s">
        <v>1026</v>
      </c>
      <c r="B187" s="25" t="s">
        <v>789</v>
      </c>
      <c r="C187" s="25" t="s">
        <v>790</v>
      </c>
      <c r="D187" s="25" t="s">
        <v>791</v>
      </c>
      <c r="E187" s="23" t="s">
        <v>792</v>
      </c>
      <c r="F187" s="25" t="s">
        <v>793</v>
      </c>
      <c r="G187" s="23" t="s">
        <v>794</v>
      </c>
      <c r="H187" s="25" t="s">
        <v>795</v>
      </c>
    </row>
    <row r="188" ht="16.25" customHeight="1" spans="1:8">
      <c r="A188" s="23"/>
      <c r="B188" s="25"/>
      <c r="C188" s="25"/>
      <c r="D188" s="25"/>
      <c r="E188" s="23"/>
      <c r="F188" s="25"/>
      <c r="G188" s="23"/>
      <c r="H188" s="25"/>
    </row>
    <row r="189" ht="26.05" customHeight="1" spans="1:8">
      <c r="A189" s="23"/>
      <c r="B189" s="24" t="s">
        <v>1039</v>
      </c>
      <c r="C189" s="24" t="s">
        <v>1042</v>
      </c>
      <c r="D189" s="26" t="s">
        <v>1130</v>
      </c>
      <c r="E189" s="23"/>
      <c r="F189" s="25" t="s">
        <v>1131</v>
      </c>
      <c r="G189" s="23"/>
      <c r="H189" s="28" t="s">
        <v>1030</v>
      </c>
    </row>
    <row r="190" ht="26.05" customHeight="1" spans="1:8">
      <c r="A190" s="23"/>
      <c r="B190" s="24"/>
      <c r="C190" s="24" t="s">
        <v>1040</v>
      </c>
      <c r="D190" s="26" t="s">
        <v>1132</v>
      </c>
      <c r="E190" s="23" t="s">
        <v>843</v>
      </c>
      <c r="F190" s="25" t="s">
        <v>800</v>
      </c>
      <c r="G190" s="23" t="s">
        <v>801</v>
      </c>
      <c r="H190" s="28" t="s">
        <v>1030</v>
      </c>
    </row>
    <row r="191" ht="27.6" customHeight="1" spans="1:8">
      <c r="A191" s="23"/>
      <c r="B191" s="24"/>
      <c r="C191" s="24"/>
      <c r="D191" s="26" t="s">
        <v>1133</v>
      </c>
      <c r="E191" s="23" t="s">
        <v>843</v>
      </c>
      <c r="F191" s="25" t="s">
        <v>1134</v>
      </c>
      <c r="G191" s="23" t="s">
        <v>917</v>
      </c>
      <c r="H191" s="28" t="s">
        <v>1030</v>
      </c>
    </row>
    <row r="192" ht="27.6" customHeight="1" spans="1:8">
      <c r="A192" s="23"/>
      <c r="B192" s="24"/>
      <c r="C192" s="24"/>
      <c r="D192" s="26" t="s">
        <v>1135</v>
      </c>
      <c r="E192" s="23" t="s">
        <v>843</v>
      </c>
      <c r="F192" s="25" t="s">
        <v>1136</v>
      </c>
      <c r="G192" s="23" t="s">
        <v>917</v>
      </c>
      <c r="H192" s="28" t="s">
        <v>1030</v>
      </c>
    </row>
    <row r="193" ht="27.6" customHeight="1" spans="1:8">
      <c r="A193" s="23"/>
      <c r="B193" s="24"/>
      <c r="C193" s="24" t="s">
        <v>1033</v>
      </c>
      <c r="D193" s="26" t="s">
        <v>1137</v>
      </c>
      <c r="E193" s="23" t="s">
        <v>799</v>
      </c>
      <c r="F193" s="25" t="s">
        <v>800</v>
      </c>
      <c r="G193" s="23" t="s">
        <v>801</v>
      </c>
      <c r="H193" s="28" t="s">
        <v>1030</v>
      </c>
    </row>
    <row r="194" ht="26.05" customHeight="1" spans="1:8">
      <c r="A194" s="23"/>
      <c r="B194" s="24"/>
      <c r="C194" s="24" t="s">
        <v>1035</v>
      </c>
      <c r="D194" s="26" t="s">
        <v>1121</v>
      </c>
      <c r="E194" s="23" t="s">
        <v>814</v>
      </c>
      <c r="F194" s="25" t="s">
        <v>1138</v>
      </c>
      <c r="G194" s="23" t="s">
        <v>1056</v>
      </c>
      <c r="H194" s="28" t="s">
        <v>1030</v>
      </c>
    </row>
    <row r="195" ht="27.6" customHeight="1" spans="1:8">
      <c r="A195" s="23"/>
      <c r="B195" s="24"/>
      <c r="C195" s="24" t="s">
        <v>1028</v>
      </c>
      <c r="D195" s="26" t="s">
        <v>1139</v>
      </c>
      <c r="E195" s="23" t="s">
        <v>843</v>
      </c>
      <c r="F195" s="25" t="s">
        <v>800</v>
      </c>
      <c r="G195" s="23" t="s">
        <v>801</v>
      </c>
      <c r="H195" s="28" t="s">
        <v>1030</v>
      </c>
    </row>
    <row r="196" ht="26.05" customHeight="1" spans="1:8">
      <c r="A196" s="23"/>
      <c r="B196" s="24" t="s">
        <v>1044</v>
      </c>
      <c r="C196" s="24" t="s">
        <v>1051</v>
      </c>
      <c r="D196" s="26" t="s">
        <v>1111</v>
      </c>
      <c r="E196" s="23" t="s">
        <v>843</v>
      </c>
      <c r="F196" s="25" t="s">
        <v>800</v>
      </c>
      <c r="G196" s="23" t="s">
        <v>801</v>
      </c>
      <c r="H196" s="28" t="s">
        <v>1030</v>
      </c>
    </row>
    <row r="197" ht="8.25" customHeight="1" spans="1:8">
      <c r="A197" s="29"/>
      <c r="B197" s="29"/>
      <c r="C197" s="29"/>
      <c r="D197" s="29"/>
      <c r="E197" s="29"/>
      <c r="F197" s="29"/>
      <c r="G197" s="29"/>
      <c r="H197" s="29"/>
    </row>
    <row r="198" ht="26.05" customHeight="1" spans="1:8">
      <c r="A198" s="23" t="s">
        <v>1010</v>
      </c>
      <c r="B198" s="24" t="s">
        <v>525</v>
      </c>
      <c r="C198" s="24"/>
      <c r="D198" s="24"/>
      <c r="E198" s="24"/>
      <c r="F198" s="24"/>
      <c r="G198" s="24"/>
      <c r="H198" s="24"/>
    </row>
    <row r="199" ht="26.05" customHeight="1" spans="1:8">
      <c r="A199" s="23" t="s">
        <v>1011</v>
      </c>
      <c r="B199" s="25" t="s">
        <v>4</v>
      </c>
      <c r="C199" s="25"/>
      <c r="D199" s="25"/>
      <c r="E199" s="25" t="s">
        <v>1012</v>
      </c>
      <c r="F199" s="25" t="s">
        <v>1108</v>
      </c>
      <c r="G199" s="25"/>
      <c r="H199" s="25"/>
    </row>
    <row r="200" ht="26.05" customHeight="1" spans="1:8">
      <c r="A200" s="23" t="s">
        <v>1014</v>
      </c>
      <c r="B200" s="26" t="s">
        <v>1015</v>
      </c>
      <c r="C200" s="26"/>
      <c r="D200" s="26"/>
      <c r="E200" s="27">
        <v>213</v>
      </c>
      <c r="F200" s="27"/>
      <c r="G200" s="27"/>
      <c r="H200" s="27"/>
    </row>
    <row r="201" ht="26.05" customHeight="1" spans="1:8">
      <c r="A201" s="23"/>
      <c r="B201" s="26" t="s">
        <v>1016</v>
      </c>
      <c r="C201" s="26"/>
      <c r="D201" s="26"/>
      <c r="E201" s="27">
        <v>213</v>
      </c>
      <c r="F201" s="27"/>
      <c r="G201" s="27"/>
      <c r="H201" s="27"/>
    </row>
    <row r="202" ht="26.05" customHeight="1" spans="1:8">
      <c r="A202" s="23"/>
      <c r="B202" s="26" t="s">
        <v>1017</v>
      </c>
      <c r="C202" s="26"/>
      <c r="D202" s="26"/>
      <c r="E202" s="27">
        <v>213</v>
      </c>
      <c r="F202" s="27"/>
      <c r="G202" s="27"/>
      <c r="H202" s="27"/>
    </row>
    <row r="203" ht="26.05" customHeight="1" spans="1:8">
      <c r="A203" s="23"/>
      <c r="B203" s="26" t="s">
        <v>1018</v>
      </c>
      <c r="C203" s="26"/>
      <c r="D203" s="26"/>
      <c r="E203" s="27"/>
      <c r="F203" s="27"/>
      <c r="G203" s="27"/>
      <c r="H203" s="27"/>
    </row>
    <row r="204" ht="26.05" customHeight="1" spans="1:8">
      <c r="A204" s="23"/>
      <c r="B204" s="26" t="s">
        <v>1019</v>
      </c>
      <c r="C204" s="26"/>
      <c r="D204" s="26"/>
      <c r="E204" s="27"/>
      <c r="F204" s="27"/>
      <c r="G204" s="27"/>
      <c r="H204" s="27"/>
    </row>
    <row r="205" ht="26.05" customHeight="1" spans="1:8">
      <c r="A205" s="23"/>
      <c r="B205" s="26" t="s">
        <v>1020</v>
      </c>
      <c r="C205" s="26"/>
      <c r="D205" s="26"/>
      <c r="E205" s="27"/>
      <c r="F205" s="27"/>
      <c r="G205" s="27"/>
      <c r="H205" s="27"/>
    </row>
    <row r="206" ht="26.05" customHeight="1" spans="1:8">
      <c r="A206" s="23"/>
      <c r="B206" s="26" t="s">
        <v>1021</v>
      </c>
      <c r="C206" s="26"/>
      <c r="D206" s="26"/>
      <c r="E206" s="27"/>
      <c r="F206" s="27"/>
      <c r="G206" s="27"/>
      <c r="H206" s="27"/>
    </row>
    <row r="207" ht="26.05" customHeight="1" spans="1:8">
      <c r="A207" s="23"/>
      <c r="B207" s="26" t="s">
        <v>1022</v>
      </c>
      <c r="C207" s="26"/>
      <c r="D207" s="26"/>
      <c r="E207" s="27"/>
      <c r="F207" s="27"/>
      <c r="G207" s="27"/>
      <c r="H207" s="27"/>
    </row>
    <row r="208" ht="26.05" customHeight="1" spans="1:8">
      <c r="A208" s="23" t="s">
        <v>1023</v>
      </c>
      <c r="B208" s="25" t="s">
        <v>1024</v>
      </c>
      <c r="C208" s="25"/>
      <c r="D208" s="25"/>
      <c r="E208" s="25"/>
      <c r="F208" s="25"/>
      <c r="G208" s="25"/>
      <c r="H208" s="25"/>
    </row>
    <row r="209" ht="26.05" customHeight="1" spans="1:8">
      <c r="A209" s="23"/>
      <c r="B209" s="26" t="s">
        <v>1140</v>
      </c>
      <c r="C209" s="26"/>
      <c r="D209" s="26"/>
      <c r="E209" s="26"/>
      <c r="F209" s="26"/>
      <c r="G209" s="26"/>
      <c r="H209" s="26"/>
    </row>
    <row r="210" ht="16.25" customHeight="1" spans="1:8">
      <c r="A210" s="23" t="s">
        <v>1026</v>
      </c>
      <c r="B210" s="25" t="s">
        <v>789</v>
      </c>
      <c r="C210" s="25" t="s">
        <v>790</v>
      </c>
      <c r="D210" s="25" t="s">
        <v>791</v>
      </c>
      <c r="E210" s="23" t="s">
        <v>792</v>
      </c>
      <c r="F210" s="25" t="s">
        <v>793</v>
      </c>
      <c r="G210" s="23" t="s">
        <v>794</v>
      </c>
      <c r="H210" s="25" t="s">
        <v>795</v>
      </c>
    </row>
    <row r="211" ht="16.25" customHeight="1" spans="1:8">
      <c r="A211" s="23"/>
      <c r="B211" s="25"/>
      <c r="C211" s="25"/>
      <c r="D211" s="25"/>
      <c r="E211" s="23"/>
      <c r="F211" s="25"/>
      <c r="G211" s="23"/>
      <c r="H211" s="25"/>
    </row>
    <row r="212" ht="26.05" customHeight="1" spans="1:8">
      <c r="A212" s="23"/>
      <c r="B212" s="24" t="s">
        <v>1027</v>
      </c>
      <c r="C212" s="24" t="s">
        <v>1031</v>
      </c>
      <c r="D212" s="26" t="s">
        <v>1141</v>
      </c>
      <c r="E212" s="23" t="s">
        <v>799</v>
      </c>
      <c r="F212" s="25" t="s">
        <v>1142</v>
      </c>
      <c r="G212" s="23" t="s">
        <v>929</v>
      </c>
      <c r="H212" s="28" t="s">
        <v>1030</v>
      </c>
    </row>
    <row r="213" ht="26.05" customHeight="1" spans="1:8">
      <c r="A213" s="23"/>
      <c r="B213" s="24"/>
      <c r="C213" s="24" t="s">
        <v>1028</v>
      </c>
      <c r="D213" s="26" t="s">
        <v>1143</v>
      </c>
      <c r="E213" s="23" t="s">
        <v>799</v>
      </c>
      <c r="F213" s="25" t="s">
        <v>800</v>
      </c>
      <c r="G213" s="23" t="s">
        <v>801</v>
      </c>
      <c r="H213" s="28" t="s">
        <v>1030</v>
      </c>
    </row>
    <row r="214" ht="26.05" customHeight="1" spans="1:8">
      <c r="A214" s="23"/>
      <c r="B214" s="24"/>
      <c r="C214" s="24" t="s">
        <v>1035</v>
      </c>
      <c r="D214" s="26" t="s">
        <v>1121</v>
      </c>
      <c r="E214" s="23" t="s">
        <v>814</v>
      </c>
      <c r="F214" s="25" t="s">
        <v>1144</v>
      </c>
      <c r="G214" s="23" t="s">
        <v>1056</v>
      </c>
      <c r="H214" s="28" t="s">
        <v>1030</v>
      </c>
    </row>
    <row r="215" ht="27.6" customHeight="1" spans="1:8">
      <c r="A215" s="23"/>
      <c r="B215" s="24"/>
      <c r="C215" s="24" t="s">
        <v>1033</v>
      </c>
      <c r="D215" s="26" t="s">
        <v>1145</v>
      </c>
      <c r="E215" s="23" t="s">
        <v>843</v>
      </c>
      <c r="F215" s="25" t="s">
        <v>800</v>
      </c>
      <c r="G215" s="23" t="s">
        <v>801</v>
      </c>
      <c r="H215" s="28" t="s">
        <v>1030</v>
      </c>
    </row>
    <row r="216" ht="26.05" customHeight="1" spans="1:8">
      <c r="A216" s="23"/>
      <c r="B216" s="24" t="s">
        <v>1039</v>
      </c>
      <c r="C216" s="24" t="s">
        <v>1042</v>
      </c>
      <c r="D216" s="26" t="s">
        <v>1146</v>
      </c>
      <c r="E216" s="23" t="s">
        <v>799</v>
      </c>
      <c r="F216" s="25" t="s">
        <v>800</v>
      </c>
      <c r="G216" s="23" t="s">
        <v>801</v>
      </c>
      <c r="H216" s="28" t="s">
        <v>1030</v>
      </c>
    </row>
    <row r="217" ht="27.6" customHeight="1" spans="1:8">
      <c r="A217" s="23"/>
      <c r="B217" s="24"/>
      <c r="C217" s="24" t="s">
        <v>1090</v>
      </c>
      <c r="D217" s="26" t="s">
        <v>1147</v>
      </c>
      <c r="E217" s="23"/>
      <c r="F217" s="25" t="s">
        <v>1148</v>
      </c>
      <c r="G217" s="23"/>
      <c r="H217" s="28" t="s">
        <v>1030</v>
      </c>
    </row>
    <row r="218" ht="26.05" customHeight="1" spans="1:8">
      <c r="A218" s="23"/>
      <c r="B218" s="24" t="s">
        <v>1044</v>
      </c>
      <c r="C218" s="24" t="s">
        <v>1045</v>
      </c>
      <c r="D218" s="26" t="s">
        <v>1111</v>
      </c>
      <c r="E218" s="23" t="s">
        <v>843</v>
      </c>
      <c r="F218" s="25" t="s">
        <v>800</v>
      </c>
      <c r="G218" s="23" t="s">
        <v>801</v>
      </c>
      <c r="H218" s="28" t="s">
        <v>1030</v>
      </c>
    </row>
    <row r="219" ht="8.25" customHeight="1" spans="1:8">
      <c r="A219" s="29"/>
      <c r="B219" s="29"/>
      <c r="C219" s="29"/>
      <c r="D219" s="29"/>
      <c r="E219" s="29"/>
      <c r="F219" s="29"/>
      <c r="G219" s="29"/>
      <c r="H219" s="29"/>
    </row>
    <row r="220" ht="26.05" customHeight="1" spans="1:8">
      <c r="A220" s="23" t="s">
        <v>1010</v>
      </c>
      <c r="B220" s="24" t="s">
        <v>533</v>
      </c>
      <c r="C220" s="24"/>
      <c r="D220" s="24"/>
      <c r="E220" s="24"/>
      <c r="F220" s="24"/>
      <c r="G220" s="24"/>
      <c r="H220" s="24"/>
    </row>
    <row r="221" ht="26.05" customHeight="1" spans="1:8">
      <c r="A221" s="23" t="s">
        <v>1011</v>
      </c>
      <c r="B221" s="25" t="s">
        <v>4</v>
      </c>
      <c r="C221" s="25"/>
      <c r="D221" s="25"/>
      <c r="E221" s="25" t="s">
        <v>1012</v>
      </c>
      <c r="F221" s="25" t="s">
        <v>1108</v>
      </c>
      <c r="G221" s="25"/>
      <c r="H221" s="25"/>
    </row>
    <row r="222" ht="26.05" customHeight="1" spans="1:8">
      <c r="A222" s="23" t="s">
        <v>1014</v>
      </c>
      <c r="B222" s="26" t="s">
        <v>1015</v>
      </c>
      <c r="C222" s="26"/>
      <c r="D222" s="26"/>
      <c r="E222" s="27">
        <v>3600</v>
      </c>
      <c r="F222" s="27"/>
      <c r="G222" s="27"/>
      <c r="H222" s="27"/>
    </row>
    <row r="223" ht="26.05" customHeight="1" spans="1:8">
      <c r="A223" s="23"/>
      <c r="B223" s="26" t="s">
        <v>1016</v>
      </c>
      <c r="C223" s="26"/>
      <c r="D223" s="26"/>
      <c r="E223" s="27">
        <v>3600</v>
      </c>
      <c r="F223" s="27"/>
      <c r="G223" s="27"/>
      <c r="H223" s="27"/>
    </row>
    <row r="224" ht="26.05" customHeight="1" spans="1:8">
      <c r="A224" s="23"/>
      <c r="B224" s="26" t="s">
        <v>1017</v>
      </c>
      <c r="C224" s="26"/>
      <c r="D224" s="26"/>
      <c r="E224" s="27">
        <v>3600</v>
      </c>
      <c r="F224" s="27"/>
      <c r="G224" s="27"/>
      <c r="H224" s="27"/>
    </row>
    <row r="225" ht="26.05" customHeight="1" spans="1:8">
      <c r="A225" s="23"/>
      <c r="B225" s="26" t="s">
        <v>1018</v>
      </c>
      <c r="C225" s="26"/>
      <c r="D225" s="26"/>
      <c r="E225" s="27"/>
      <c r="F225" s="27"/>
      <c r="G225" s="27"/>
      <c r="H225" s="27"/>
    </row>
    <row r="226" ht="26.05" customHeight="1" spans="1:8">
      <c r="A226" s="23"/>
      <c r="B226" s="26" t="s">
        <v>1019</v>
      </c>
      <c r="C226" s="26"/>
      <c r="D226" s="26"/>
      <c r="E226" s="27"/>
      <c r="F226" s="27"/>
      <c r="G226" s="27"/>
      <c r="H226" s="27"/>
    </row>
    <row r="227" ht="26.05" customHeight="1" spans="1:8">
      <c r="A227" s="23"/>
      <c r="B227" s="26" t="s">
        <v>1020</v>
      </c>
      <c r="C227" s="26"/>
      <c r="D227" s="26"/>
      <c r="E227" s="27"/>
      <c r="F227" s="27"/>
      <c r="G227" s="27"/>
      <c r="H227" s="27"/>
    </row>
    <row r="228" ht="26.05" customHeight="1" spans="1:8">
      <c r="A228" s="23"/>
      <c r="B228" s="26" t="s">
        <v>1021</v>
      </c>
      <c r="C228" s="26"/>
      <c r="D228" s="26"/>
      <c r="E228" s="27"/>
      <c r="F228" s="27"/>
      <c r="G228" s="27"/>
      <c r="H228" s="27"/>
    </row>
    <row r="229" ht="26.05" customHeight="1" spans="1:8">
      <c r="A229" s="23"/>
      <c r="B229" s="26" t="s">
        <v>1022</v>
      </c>
      <c r="C229" s="26"/>
      <c r="D229" s="26"/>
      <c r="E229" s="27"/>
      <c r="F229" s="27"/>
      <c r="G229" s="27"/>
      <c r="H229" s="27"/>
    </row>
    <row r="230" ht="26.05" customHeight="1" spans="1:8">
      <c r="A230" s="23" t="s">
        <v>1023</v>
      </c>
      <c r="B230" s="25" t="s">
        <v>1024</v>
      </c>
      <c r="C230" s="25"/>
      <c r="D230" s="25"/>
      <c r="E230" s="25"/>
      <c r="F230" s="25"/>
      <c r="G230" s="25"/>
      <c r="H230" s="25"/>
    </row>
    <row r="231" ht="27.6" customHeight="1" spans="1:8">
      <c r="A231" s="23"/>
      <c r="B231" s="26" t="s">
        <v>1149</v>
      </c>
      <c r="C231" s="26"/>
      <c r="D231" s="26"/>
      <c r="E231" s="26"/>
      <c r="F231" s="26"/>
      <c r="G231" s="26"/>
      <c r="H231" s="26"/>
    </row>
    <row r="232" ht="16.25" customHeight="1" spans="1:8">
      <c r="A232" s="23" t="s">
        <v>1026</v>
      </c>
      <c r="B232" s="25" t="s">
        <v>789</v>
      </c>
      <c r="C232" s="25" t="s">
        <v>790</v>
      </c>
      <c r="D232" s="25" t="s">
        <v>791</v>
      </c>
      <c r="E232" s="23" t="s">
        <v>792</v>
      </c>
      <c r="F232" s="25" t="s">
        <v>793</v>
      </c>
      <c r="G232" s="23" t="s">
        <v>794</v>
      </c>
      <c r="H232" s="25" t="s">
        <v>795</v>
      </c>
    </row>
    <row r="233" ht="16.25" customHeight="1" spans="1:8">
      <c r="A233" s="23"/>
      <c r="B233" s="25"/>
      <c r="C233" s="25"/>
      <c r="D233" s="25"/>
      <c r="E233" s="23"/>
      <c r="F233" s="25"/>
      <c r="G233" s="23"/>
      <c r="H233" s="25"/>
    </row>
    <row r="234" ht="26.05" customHeight="1" spans="1:8">
      <c r="A234" s="23"/>
      <c r="B234" s="24" t="s">
        <v>1039</v>
      </c>
      <c r="C234" s="24" t="s">
        <v>1090</v>
      </c>
      <c r="D234" s="26" t="s">
        <v>1150</v>
      </c>
      <c r="E234" s="23"/>
      <c r="F234" s="25" t="s">
        <v>1151</v>
      </c>
      <c r="G234" s="23"/>
      <c r="H234" s="28" t="s">
        <v>1030</v>
      </c>
    </row>
    <row r="235" ht="26.05" customHeight="1" spans="1:8">
      <c r="A235" s="23"/>
      <c r="B235" s="24"/>
      <c r="C235" s="24" t="s">
        <v>1042</v>
      </c>
      <c r="D235" s="26" t="s">
        <v>1152</v>
      </c>
      <c r="E235" s="23" t="s">
        <v>799</v>
      </c>
      <c r="F235" s="25" t="s">
        <v>1153</v>
      </c>
      <c r="G235" s="23" t="s">
        <v>1154</v>
      </c>
      <c r="H235" s="28" t="s">
        <v>1030</v>
      </c>
    </row>
    <row r="236" ht="27.6" customHeight="1" spans="1:8">
      <c r="A236" s="23"/>
      <c r="B236" s="24" t="s">
        <v>1027</v>
      </c>
      <c r="C236" s="24" t="s">
        <v>1031</v>
      </c>
      <c r="D236" s="26" t="s">
        <v>1155</v>
      </c>
      <c r="E236" s="23" t="s">
        <v>843</v>
      </c>
      <c r="F236" s="25" t="s">
        <v>916</v>
      </c>
      <c r="G236" s="23" t="s">
        <v>1156</v>
      </c>
      <c r="H236" s="28" t="s">
        <v>1030</v>
      </c>
    </row>
    <row r="237" ht="26.05" customHeight="1" spans="1:8">
      <c r="A237" s="23"/>
      <c r="B237" s="24"/>
      <c r="C237" s="24" t="s">
        <v>1033</v>
      </c>
      <c r="D237" s="26" t="s">
        <v>1157</v>
      </c>
      <c r="E237" s="23" t="s">
        <v>843</v>
      </c>
      <c r="F237" s="25" t="s">
        <v>800</v>
      </c>
      <c r="G237" s="23" t="s">
        <v>801</v>
      </c>
      <c r="H237" s="28" t="s">
        <v>1030</v>
      </c>
    </row>
    <row r="238" ht="26.05" customHeight="1" spans="1:8">
      <c r="A238" s="23"/>
      <c r="B238" s="24"/>
      <c r="C238" s="24" t="s">
        <v>1028</v>
      </c>
      <c r="D238" s="26" t="s">
        <v>1158</v>
      </c>
      <c r="E238" s="23" t="s">
        <v>843</v>
      </c>
      <c r="F238" s="25" t="s">
        <v>800</v>
      </c>
      <c r="G238" s="23" t="s">
        <v>801</v>
      </c>
      <c r="H238" s="28" t="s">
        <v>1030</v>
      </c>
    </row>
    <row r="239" ht="26.05" customHeight="1" spans="1:8">
      <c r="A239" s="23"/>
      <c r="B239" s="24"/>
      <c r="C239" s="24" t="s">
        <v>1035</v>
      </c>
      <c r="D239" s="26" t="s">
        <v>1121</v>
      </c>
      <c r="E239" s="23" t="s">
        <v>814</v>
      </c>
      <c r="F239" s="25" t="s">
        <v>1159</v>
      </c>
      <c r="G239" s="23" t="s">
        <v>1056</v>
      </c>
      <c r="H239" s="28" t="s">
        <v>1030</v>
      </c>
    </row>
    <row r="240" ht="26.05" customHeight="1" spans="1:8">
      <c r="A240" s="23"/>
      <c r="B240" s="24" t="s">
        <v>1044</v>
      </c>
      <c r="C240" s="24" t="s">
        <v>1045</v>
      </c>
      <c r="D240" s="26" t="s">
        <v>1097</v>
      </c>
      <c r="E240" s="23" t="s">
        <v>843</v>
      </c>
      <c r="F240" s="25" t="s">
        <v>800</v>
      </c>
      <c r="G240" s="23" t="s">
        <v>801</v>
      </c>
      <c r="H240" s="28" t="s">
        <v>1030</v>
      </c>
    </row>
    <row r="241" ht="8.25" customHeight="1" spans="1:8">
      <c r="A241" s="29"/>
      <c r="B241" s="29"/>
      <c r="C241" s="29"/>
      <c r="D241" s="29"/>
      <c r="E241" s="29"/>
      <c r="F241" s="29"/>
      <c r="G241" s="29"/>
      <c r="H241" s="29"/>
    </row>
    <row r="242" ht="26.05" customHeight="1" spans="1:8">
      <c r="A242" s="23" t="s">
        <v>1010</v>
      </c>
      <c r="B242" s="24" t="s">
        <v>546</v>
      </c>
      <c r="C242" s="24"/>
      <c r="D242" s="24"/>
      <c r="E242" s="24"/>
      <c r="F242" s="24"/>
      <c r="G242" s="24"/>
      <c r="H242" s="24"/>
    </row>
    <row r="243" ht="26.05" customHeight="1" spans="1:8">
      <c r="A243" s="23" t="s">
        <v>1011</v>
      </c>
      <c r="B243" s="25" t="s">
        <v>4</v>
      </c>
      <c r="C243" s="25"/>
      <c r="D243" s="25"/>
      <c r="E243" s="25" t="s">
        <v>1012</v>
      </c>
      <c r="F243" s="25" t="s">
        <v>1108</v>
      </c>
      <c r="G243" s="25"/>
      <c r="H243" s="25"/>
    </row>
    <row r="244" ht="26.05" customHeight="1" spans="1:8">
      <c r="A244" s="23" t="s">
        <v>1014</v>
      </c>
      <c r="B244" s="26" t="s">
        <v>1015</v>
      </c>
      <c r="C244" s="26"/>
      <c r="D244" s="26"/>
      <c r="E244" s="27">
        <v>1517</v>
      </c>
      <c r="F244" s="27"/>
      <c r="G244" s="27"/>
      <c r="H244" s="27"/>
    </row>
    <row r="245" ht="26.05" customHeight="1" spans="1:8">
      <c r="A245" s="23"/>
      <c r="B245" s="26" t="s">
        <v>1016</v>
      </c>
      <c r="C245" s="26"/>
      <c r="D245" s="26"/>
      <c r="E245" s="27">
        <v>1517</v>
      </c>
      <c r="F245" s="27"/>
      <c r="G245" s="27"/>
      <c r="H245" s="27"/>
    </row>
    <row r="246" ht="26.05" customHeight="1" spans="1:8">
      <c r="A246" s="23"/>
      <c r="B246" s="26" t="s">
        <v>1017</v>
      </c>
      <c r="C246" s="26"/>
      <c r="D246" s="26"/>
      <c r="E246" s="27">
        <v>1517</v>
      </c>
      <c r="F246" s="27"/>
      <c r="G246" s="27"/>
      <c r="H246" s="27"/>
    </row>
    <row r="247" ht="26.05" customHeight="1" spans="1:8">
      <c r="A247" s="23"/>
      <c r="B247" s="26" t="s">
        <v>1018</v>
      </c>
      <c r="C247" s="26"/>
      <c r="D247" s="26"/>
      <c r="E247" s="27"/>
      <c r="F247" s="27"/>
      <c r="G247" s="27"/>
      <c r="H247" s="27"/>
    </row>
    <row r="248" ht="26.05" customHeight="1" spans="1:8">
      <c r="A248" s="23"/>
      <c r="B248" s="26" t="s">
        <v>1019</v>
      </c>
      <c r="C248" s="26"/>
      <c r="D248" s="26"/>
      <c r="E248" s="27"/>
      <c r="F248" s="27"/>
      <c r="G248" s="27"/>
      <c r="H248" s="27"/>
    </row>
    <row r="249" ht="26.05" customHeight="1" spans="1:8">
      <c r="A249" s="23"/>
      <c r="B249" s="26" t="s">
        <v>1020</v>
      </c>
      <c r="C249" s="26"/>
      <c r="D249" s="26"/>
      <c r="E249" s="27"/>
      <c r="F249" s="27"/>
      <c r="G249" s="27"/>
      <c r="H249" s="27"/>
    </row>
    <row r="250" ht="26.05" customHeight="1" spans="1:8">
      <c r="A250" s="23"/>
      <c r="B250" s="26" t="s">
        <v>1021</v>
      </c>
      <c r="C250" s="26"/>
      <c r="D250" s="26"/>
      <c r="E250" s="27"/>
      <c r="F250" s="27"/>
      <c r="G250" s="27"/>
      <c r="H250" s="27"/>
    </row>
    <row r="251" ht="26.05" customHeight="1" spans="1:8">
      <c r="A251" s="23"/>
      <c r="B251" s="26" t="s">
        <v>1022</v>
      </c>
      <c r="C251" s="26"/>
      <c r="D251" s="26"/>
      <c r="E251" s="27"/>
      <c r="F251" s="27"/>
      <c r="G251" s="27"/>
      <c r="H251" s="27"/>
    </row>
    <row r="252" ht="26.05" customHeight="1" spans="1:8">
      <c r="A252" s="23" t="s">
        <v>1023</v>
      </c>
      <c r="B252" s="25" t="s">
        <v>1024</v>
      </c>
      <c r="C252" s="25"/>
      <c r="D252" s="25"/>
      <c r="E252" s="25"/>
      <c r="F252" s="25"/>
      <c r="G252" s="25"/>
      <c r="H252" s="25"/>
    </row>
    <row r="253" ht="27.6" customHeight="1" spans="1:8">
      <c r="A253" s="23"/>
      <c r="B253" s="26" t="s">
        <v>1160</v>
      </c>
      <c r="C253" s="26"/>
      <c r="D253" s="26"/>
      <c r="E253" s="26"/>
      <c r="F253" s="26"/>
      <c r="G253" s="26"/>
      <c r="H253" s="26"/>
    </row>
    <row r="254" ht="16.25" customHeight="1" spans="1:8">
      <c r="A254" s="23" t="s">
        <v>1026</v>
      </c>
      <c r="B254" s="25" t="s">
        <v>789</v>
      </c>
      <c r="C254" s="25" t="s">
        <v>790</v>
      </c>
      <c r="D254" s="25" t="s">
        <v>791</v>
      </c>
      <c r="E254" s="23" t="s">
        <v>792</v>
      </c>
      <c r="F254" s="25" t="s">
        <v>793</v>
      </c>
      <c r="G254" s="23" t="s">
        <v>794</v>
      </c>
      <c r="H254" s="25" t="s">
        <v>795</v>
      </c>
    </row>
    <row r="255" ht="16.25" customHeight="1" spans="1:8">
      <c r="A255" s="23"/>
      <c r="B255" s="25"/>
      <c r="C255" s="25"/>
      <c r="D255" s="25"/>
      <c r="E255" s="23"/>
      <c r="F255" s="25"/>
      <c r="G255" s="23"/>
      <c r="H255" s="25"/>
    </row>
    <row r="256" ht="27.6" customHeight="1" spans="1:8">
      <c r="A256" s="23"/>
      <c r="B256" s="24" t="s">
        <v>1027</v>
      </c>
      <c r="C256" s="24" t="s">
        <v>1033</v>
      </c>
      <c r="D256" s="26" t="s">
        <v>1161</v>
      </c>
      <c r="E256" s="23" t="s">
        <v>843</v>
      </c>
      <c r="F256" s="25" t="s">
        <v>800</v>
      </c>
      <c r="G256" s="23" t="s">
        <v>801</v>
      </c>
      <c r="H256" s="28" t="s">
        <v>1030</v>
      </c>
    </row>
    <row r="257" ht="26.05" customHeight="1" spans="1:8">
      <c r="A257" s="23"/>
      <c r="B257" s="24"/>
      <c r="C257" s="24" t="s">
        <v>1031</v>
      </c>
      <c r="D257" s="26" t="s">
        <v>1162</v>
      </c>
      <c r="E257" s="23" t="s">
        <v>843</v>
      </c>
      <c r="F257" s="25" t="s">
        <v>817</v>
      </c>
      <c r="G257" s="23" t="s">
        <v>917</v>
      </c>
      <c r="H257" s="28" t="s">
        <v>1030</v>
      </c>
    </row>
    <row r="258" ht="27.6" customHeight="1" spans="1:8">
      <c r="A258" s="23"/>
      <c r="B258" s="24"/>
      <c r="C258" s="24" t="s">
        <v>1028</v>
      </c>
      <c r="D258" s="26" t="s">
        <v>1163</v>
      </c>
      <c r="E258" s="23" t="s">
        <v>843</v>
      </c>
      <c r="F258" s="25" t="s">
        <v>800</v>
      </c>
      <c r="G258" s="23" t="s">
        <v>801</v>
      </c>
      <c r="H258" s="28" t="s">
        <v>1030</v>
      </c>
    </row>
    <row r="259" ht="26.05" customHeight="1" spans="1:8">
      <c r="A259" s="23"/>
      <c r="B259" s="24"/>
      <c r="C259" s="24" t="s">
        <v>1035</v>
      </c>
      <c r="D259" s="26" t="s">
        <v>1121</v>
      </c>
      <c r="E259" s="23" t="s">
        <v>814</v>
      </c>
      <c r="F259" s="25">
        <v>1517</v>
      </c>
      <c r="G259" s="23" t="s">
        <v>1056</v>
      </c>
      <c r="H259" s="28" t="s">
        <v>1030</v>
      </c>
    </row>
    <row r="260" ht="26.05" customHeight="1" spans="1:8">
      <c r="A260" s="23"/>
      <c r="B260" s="24" t="s">
        <v>1044</v>
      </c>
      <c r="C260" s="24" t="s">
        <v>1045</v>
      </c>
      <c r="D260" s="26" t="s">
        <v>1097</v>
      </c>
      <c r="E260" s="23" t="s">
        <v>843</v>
      </c>
      <c r="F260" s="25" t="s">
        <v>800</v>
      </c>
      <c r="G260" s="23" t="s">
        <v>801</v>
      </c>
      <c r="H260" s="28" t="s">
        <v>1030</v>
      </c>
    </row>
    <row r="261" ht="27.6" customHeight="1" spans="1:8">
      <c r="A261" s="23"/>
      <c r="B261" s="24" t="s">
        <v>1039</v>
      </c>
      <c r="C261" s="24" t="s">
        <v>1042</v>
      </c>
      <c r="D261" s="26" t="s">
        <v>1164</v>
      </c>
      <c r="E261" s="23" t="s">
        <v>799</v>
      </c>
      <c r="F261" s="25" t="s">
        <v>800</v>
      </c>
      <c r="G261" s="23" t="s">
        <v>801</v>
      </c>
      <c r="H261" s="28" t="s">
        <v>1030</v>
      </c>
    </row>
    <row r="262" ht="27.6" customHeight="1" spans="1:8">
      <c r="A262" s="23"/>
      <c r="B262" s="24"/>
      <c r="C262" s="24" t="s">
        <v>1090</v>
      </c>
      <c r="D262" s="26" t="s">
        <v>1165</v>
      </c>
      <c r="E262" s="23"/>
      <c r="F262" s="25" t="s">
        <v>1166</v>
      </c>
      <c r="G262" s="23"/>
      <c r="H262" s="28" t="s">
        <v>1030</v>
      </c>
    </row>
    <row r="263" ht="8.25" customHeight="1" spans="1:8">
      <c r="A263" s="29"/>
      <c r="B263" s="29"/>
      <c r="C263" s="29"/>
      <c r="D263" s="29"/>
      <c r="E263" s="29"/>
      <c r="F263" s="29"/>
      <c r="G263" s="29"/>
      <c r="H263" s="29"/>
    </row>
    <row r="264" ht="26.05" customHeight="1" spans="1:8">
      <c r="A264" s="23" t="s">
        <v>1010</v>
      </c>
      <c r="B264" s="24" t="s">
        <v>612</v>
      </c>
      <c r="C264" s="24"/>
      <c r="D264" s="24"/>
      <c r="E264" s="24"/>
      <c r="F264" s="24"/>
      <c r="G264" s="24"/>
      <c r="H264" s="24"/>
    </row>
    <row r="265" ht="26.05" customHeight="1" spans="1:8">
      <c r="A265" s="23" t="s">
        <v>1011</v>
      </c>
      <c r="B265" s="25" t="s">
        <v>4</v>
      </c>
      <c r="C265" s="25"/>
      <c r="D265" s="25"/>
      <c r="E265" s="25" t="s">
        <v>1012</v>
      </c>
      <c r="F265" s="25" t="s">
        <v>1167</v>
      </c>
      <c r="G265" s="25"/>
      <c r="H265" s="25"/>
    </row>
    <row r="266" ht="26.05" customHeight="1" spans="1:8">
      <c r="A266" s="23" t="s">
        <v>1014</v>
      </c>
      <c r="B266" s="26" t="s">
        <v>1015</v>
      </c>
      <c r="C266" s="26"/>
      <c r="D266" s="26"/>
      <c r="E266" s="27">
        <v>177.8</v>
      </c>
      <c r="F266" s="27"/>
      <c r="G266" s="27"/>
      <c r="H266" s="27"/>
    </row>
    <row r="267" ht="26.05" customHeight="1" spans="1:8">
      <c r="A267" s="23"/>
      <c r="B267" s="26" t="s">
        <v>1016</v>
      </c>
      <c r="C267" s="26"/>
      <c r="D267" s="26"/>
      <c r="E267" s="27">
        <v>177.8</v>
      </c>
      <c r="F267" s="27"/>
      <c r="G267" s="27"/>
      <c r="H267" s="27"/>
    </row>
    <row r="268" ht="26.05" customHeight="1" spans="1:8">
      <c r="A268" s="23"/>
      <c r="B268" s="26" t="s">
        <v>1017</v>
      </c>
      <c r="C268" s="26"/>
      <c r="D268" s="26"/>
      <c r="E268" s="27">
        <v>177.8</v>
      </c>
      <c r="F268" s="27"/>
      <c r="G268" s="27"/>
      <c r="H268" s="27"/>
    </row>
    <row r="269" ht="26.05" customHeight="1" spans="1:8">
      <c r="A269" s="23"/>
      <c r="B269" s="26" t="s">
        <v>1018</v>
      </c>
      <c r="C269" s="26"/>
      <c r="D269" s="26"/>
      <c r="E269" s="27"/>
      <c r="F269" s="27"/>
      <c r="G269" s="27"/>
      <c r="H269" s="27"/>
    </row>
    <row r="270" ht="26.05" customHeight="1" spans="1:8">
      <c r="A270" s="23"/>
      <c r="B270" s="26" t="s">
        <v>1019</v>
      </c>
      <c r="C270" s="26"/>
      <c r="D270" s="26"/>
      <c r="E270" s="27"/>
      <c r="F270" s="27"/>
      <c r="G270" s="27"/>
      <c r="H270" s="27"/>
    </row>
    <row r="271" ht="26.05" customHeight="1" spans="1:8">
      <c r="A271" s="23"/>
      <c r="B271" s="26" t="s">
        <v>1020</v>
      </c>
      <c r="C271" s="26"/>
      <c r="D271" s="26"/>
      <c r="E271" s="27"/>
      <c r="F271" s="27"/>
      <c r="G271" s="27"/>
      <c r="H271" s="27"/>
    </row>
    <row r="272" ht="26.05" customHeight="1" spans="1:8">
      <c r="A272" s="23"/>
      <c r="B272" s="26" t="s">
        <v>1021</v>
      </c>
      <c r="C272" s="26"/>
      <c r="D272" s="26"/>
      <c r="E272" s="27"/>
      <c r="F272" s="27"/>
      <c r="G272" s="27"/>
      <c r="H272" s="27"/>
    </row>
    <row r="273" ht="26.05" customHeight="1" spans="1:8">
      <c r="A273" s="23"/>
      <c r="B273" s="26" t="s">
        <v>1022</v>
      </c>
      <c r="C273" s="26"/>
      <c r="D273" s="26"/>
      <c r="E273" s="27"/>
      <c r="F273" s="27"/>
      <c r="G273" s="27"/>
      <c r="H273" s="27"/>
    </row>
    <row r="274" ht="26.05" customHeight="1" spans="1:8">
      <c r="A274" s="23" t="s">
        <v>1023</v>
      </c>
      <c r="B274" s="25" t="s">
        <v>1024</v>
      </c>
      <c r="C274" s="25"/>
      <c r="D274" s="25"/>
      <c r="E274" s="25"/>
      <c r="F274" s="25"/>
      <c r="G274" s="25"/>
      <c r="H274" s="25"/>
    </row>
    <row r="275" ht="127.65" customHeight="1" spans="1:8">
      <c r="A275" s="23"/>
      <c r="B275" s="26" t="s">
        <v>1168</v>
      </c>
      <c r="C275" s="26"/>
      <c r="D275" s="26"/>
      <c r="E275" s="26"/>
      <c r="F275" s="26"/>
      <c r="G275" s="26"/>
      <c r="H275" s="26"/>
    </row>
    <row r="276" ht="16.25" customHeight="1" spans="1:8">
      <c r="A276" s="23" t="s">
        <v>1026</v>
      </c>
      <c r="B276" s="25" t="s">
        <v>789</v>
      </c>
      <c r="C276" s="25" t="s">
        <v>790</v>
      </c>
      <c r="D276" s="25" t="s">
        <v>791</v>
      </c>
      <c r="E276" s="23" t="s">
        <v>792</v>
      </c>
      <c r="F276" s="25" t="s">
        <v>793</v>
      </c>
      <c r="G276" s="23" t="s">
        <v>794</v>
      </c>
      <c r="H276" s="25" t="s">
        <v>795</v>
      </c>
    </row>
    <row r="277" ht="16.25" customHeight="1" spans="1:8">
      <c r="A277" s="23"/>
      <c r="B277" s="25"/>
      <c r="C277" s="25"/>
      <c r="D277" s="25"/>
      <c r="E277" s="23"/>
      <c r="F277" s="25"/>
      <c r="G277" s="23"/>
      <c r="H277" s="25"/>
    </row>
    <row r="278" ht="27.6" customHeight="1" spans="1:8">
      <c r="A278" s="23"/>
      <c r="B278" s="24" t="s">
        <v>1027</v>
      </c>
      <c r="C278" s="24" t="s">
        <v>1031</v>
      </c>
      <c r="D278" s="26" t="s">
        <v>1169</v>
      </c>
      <c r="E278" s="23" t="s">
        <v>843</v>
      </c>
      <c r="F278" s="25" t="s">
        <v>800</v>
      </c>
      <c r="G278" s="23" t="s">
        <v>801</v>
      </c>
      <c r="H278" s="28" t="s">
        <v>1030</v>
      </c>
    </row>
    <row r="279" ht="27.6" customHeight="1" spans="1:8">
      <c r="A279" s="23"/>
      <c r="B279" s="24"/>
      <c r="C279" s="24" t="s">
        <v>1028</v>
      </c>
      <c r="D279" s="26" t="s">
        <v>1170</v>
      </c>
      <c r="E279" s="23" t="s">
        <v>843</v>
      </c>
      <c r="F279" s="25" t="s">
        <v>800</v>
      </c>
      <c r="G279" s="23" t="s">
        <v>801</v>
      </c>
      <c r="H279" s="28" t="s">
        <v>1030</v>
      </c>
    </row>
    <row r="280" ht="26.05" customHeight="1" spans="1:8">
      <c r="A280" s="23"/>
      <c r="B280" s="24"/>
      <c r="C280" s="24" t="s">
        <v>1033</v>
      </c>
      <c r="D280" s="26" t="s">
        <v>1171</v>
      </c>
      <c r="E280" s="23" t="s">
        <v>843</v>
      </c>
      <c r="F280" s="25" t="s">
        <v>800</v>
      </c>
      <c r="G280" s="23" t="s">
        <v>801</v>
      </c>
      <c r="H280" s="28" t="s">
        <v>1030</v>
      </c>
    </row>
    <row r="281" ht="26.05" customHeight="1" spans="1:8">
      <c r="A281" s="23"/>
      <c r="B281" s="24"/>
      <c r="C281" s="24" t="s">
        <v>1035</v>
      </c>
      <c r="D281" s="26" t="s">
        <v>1172</v>
      </c>
      <c r="E281" s="23" t="s">
        <v>799</v>
      </c>
      <c r="F281" s="25" t="s">
        <v>800</v>
      </c>
      <c r="G281" s="23" t="s">
        <v>801</v>
      </c>
      <c r="H281" s="28" t="s">
        <v>1030</v>
      </c>
    </row>
    <row r="282" ht="26.05" customHeight="1" spans="1:8">
      <c r="A282" s="23"/>
      <c r="B282" s="24" t="s">
        <v>1044</v>
      </c>
      <c r="C282" s="24" t="s">
        <v>1045</v>
      </c>
      <c r="D282" s="26" t="s">
        <v>1097</v>
      </c>
      <c r="E282" s="23" t="s">
        <v>843</v>
      </c>
      <c r="F282" s="25" t="s">
        <v>800</v>
      </c>
      <c r="G282" s="23" t="s">
        <v>801</v>
      </c>
      <c r="H282" s="28" t="s">
        <v>1030</v>
      </c>
    </row>
    <row r="283" ht="27.6" customHeight="1" spans="1:8">
      <c r="A283" s="23"/>
      <c r="B283" s="24"/>
      <c r="C283" s="24"/>
      <c r="D283" s="26" t="s">
        <v>1173</v>
      </c>
      <c r="E283" s="23" t="s">
        <v>843</v>
      </c>
      <c r="F283" s="25" t="s">
        <v>800</v>
      </c>
      <c r="G283" s="23" t="s">
        <v>801</v>
      </c>
      <c r="H283" s="28" t="s">
        <v>1030</v>
      </c>
    </row>
    <row r="284" ht="42.25" customHeight="1" spans="1:8">
      <c r="A284" s="23"/>
      <c r="B284" s="24" t="s">
        <v>1039</v>
      </c>
      <c r="C284" s="24" t="s">
        <v>1087</v>
      </c>
      <c r="D284" s="26" t="s">
        <v>1174</v>
      </c>
      <c r="E284" s="23" t="s">
        <v>843</v>
      </c>
      <c r="F284" s="25" t="s">
        <v>800</v>
      </c>
      <c r="G284" s="23" t="s">
        <v>801</v>
      </c>
      <c r="H284" s="28" t="s">
        <v>1030</v>
      </c>
    </row>
    <row r="285" ht="27.6" customHeight="1" spans="1:8">
      <c r="A285" s="23"/>
      <c r="B285" s="24"/>
      <c r="C285" s="24" t="s">
        <v>1042</v>
      </c>
      <c r="D285" s="26" t="s">
        <v>1175</v>
      </c>
      <c r="E285" s="23" t="s">
        <v>843</v>
      </c>
      <c r="F285" s="25" t="s">
        <v>800</v>
      </c>
      <c r="G285" s="23" t="s">
        <v>801</v>
      </c>
      <c r="H285" s="28" t="s">
        <v>1030</v>
      </c>
    </row>
    <row r="286" ht="8.25" customHeight="1" spans="1:8">
      <c r="A286" s="29"/>
      <c r="B286" s="29"/>
      <c r="C286" s="29"/>
      <c r="D286" s="29"/>
      <c r="E286" s="29"/>
      <c r="F286" s="29"/>
      <c r="G286" s="29"/>
      <c r="H286" s="29"/>
    </row>
    <row r="287" ht="26.05" customHeight="1" spans="1:8">
      <c r="A287" s="23" t="s">
        <v>1010</v>
      </c>
      <c r="B287" s="24" t="s">
        <v>620</v>
      </c>
      <c r="C287" s="24"/>
      <c r="D287" s="24"/>
      <c r="E287" s="24"/>
      <c r="F287" s="24"/>
      <c r="G287" s="24"/>
      <c r="H287" s="24"/>
    </row>
    <row r="288" ht="26.05" customHeight="1" spans="1:8">
      <c r="A288" s="23" t="s">
        <v>1011</v>
      </c>
      <c r="B288" s="25" t="s">
        <v>4</v>
      </c>
      <c r="C288" s="25"/>
      <c r="D288" s="25"/>
      <c r="E288" s="25" t="s">
        <v>1012</v>
      </c>
      <c r="F288" s="25" t="s">
        <v>1167</v>
      </c>
      <c r="G288" s="25"/>
      <c r="H288" s="25"/>
    </row>
    <row r="289" ht="26.05" customHeight="1" spans="1:8">
      <c r="A289" s="23" t="s">
        <v>1014</v>
      </c>
      <c r="B289" s="26" t="s">
        <v>1015</v>
      </c>
      <c r="C289" s="26"/>
      <c r="D289" s="26"/>
      <c r="E289" s="27">
        <v>38</v>
      </c>
      <c r="F289" s="27"/>
      <c r="G289" s="27"/>
      <c r="H289" s="27"/>
    </row>
    <row r="290" ht="26.05" customHeight="1" spans="1:8">
      <c r="A290" s="23"/>
      <c r="B290" s="26" t="s">
        <v>1016</v>
      </c>
      <c r="C290" s="26"/>
      <c r="D290" s="26"/>
      <c r="E290" s="27">
        <v>38</v>
      </c>
      <c r="F290" s="27"/>
      <c r="G290" s="27"/>
      <c r="H290" s="27"/>
    </row>
    <row r="291" ht="26.05" customHeight="1" spans="1:8">
      <c r="A291" s="23"/>
      <c r="B291" s="26" t="s">
        <v>1017</v>
      </c>
      <c r="C291" s="26"/>
      <c r="D291" s="26"/>
      <c r="E291" s="27">
        <v>38</v>
      </c>
      <c r="F291" s="27"/>
      <c r="G291" s="27"/>
      <c r="H291" s="27"/>
    </row>
    <row r="292" ht="26.05" customHeight="1" spans="1:8">
      <c r="A292" s="23"/>
      <c r="B292" s="26" t="s">
        <v>1018</v>
      </c>
      <c r="C292" s="26"/>
      <c r="D292" s="26"/>
      <c r="E292" s="27"/>
      <c r="F292" s="27"/>
      <c r="G292" s="27"/>
      <c r="H292" s="27"/>
    </row>
    <row r="293" ht="26.05" customHeight="1" spans="1:8">
      <c r="A293" s="23"/>
      <c r="B293" s="26" t="s">
        <v>1019</v>
      </c>
      <c r="C293" s="26"/>
      <c r="D293" s="26"/>
      <c r="E293" s="27"/>
      <c r="F293" s="27"/>
      <c r="G293" s="27"/>
      <c r="H293" s="27"/>
    </row>
    <row r="294" ht="26.05" customHeight="1" spans="1:8">
      <c r="A294" s="23"/>
      <c r="B294" s="26" t="s">
        <v>1020</v>
      </c>
      <c r="C294" s="26"/>
      <c r="D294" s="26"/>
      <c r="E294" s="27"/>
      <c r="F294" s="27"/>
      <c r="G294" s="27"/>
      <c r="H294" s="27"/>
    </row>
    <row r="295" ht="26.05" customHeight="1" spans="1:8">
      <c r="A295" s="23"/>
      <c r="B295" s="26" t="s">
        <v>1021</v>
      </c>
      <c r="C295" s="26"/>
      <c r="D295" s="26"/>
      <c r="E295" s="27"/>
      <c r="F295" s="27"/>
      <c r="G295" s="27"/>
      <c r="H295" s="27"/>
    </row>
    <row r="296" ht="26.05" customHeight="1" spans="1:8">
      <c r="A296" s="23"/>
      <c r="B296" s="26" t="s">
        <v>1022</v>
      </c>
      <c r="C296" s="26"/>
      <c r="D296" s="26"/>
      <c r="E296" s="27"/>
      <c r="F296" s="27"/>
      <c r="G296" s="27"/>
      <c r="H296" s="27"/>
    </row>
    <row r="297" ht="26.05" customHeight="1" spans="1:8">
      <c r="A297" s="23" t="s">
        <v>1023</v>
      </c>
      <c r="B297" s="25" t="s">
        <v>1024</v>
      </c>
      <c r="C297" s="25"/>
      <c r="D297" s="25"/>
      <c r="E297" s="25"/>
      <c r="F297" s="25"/>
      <c r="G297" s="25"/>
      <c r="H297" s="25"/>
    </row>
    <row r="298" ht="27.6" customHeight="1" spans="1:8">
      <c r="A298" s="23"/>
      <c r="B298" s="26" t="s">
        <v>1176</v>
      </c>
      <c r="C298" s="26"/>
      <c r="D298" s="26"/>
      <c r="E298" s="26"/>
      <c r="F298" s="26"/>
      <c r="G298" s="26"/>
      <c r="H298" s="26"/>
    </row>
    <row r="299" ht="27.6" customHeight="1" spans="1:8">
      <c r="A299" s="23"/>
      <c r="B299" s="26" t="s">
        <v>1177</v>
      </c>
      <c r="C299" s="26"/>
      <c r="D299" s="26"/>
      <c r="E299" s="26"/>
      <c r="F299" s="26"/>
      <c r="G299" s="26"/>
      <c r="H299" s="26"/>
    </row>
    <row r="300" ht="16.25" customHeight="1" spans="1:8">
      <c r="A300" s="23" t="s">
        <v>1026</v>
      </c>
      <c r="B300" s="25" t="s">
        <v>789</v>
      </c>
      <c r="C300" s="25" t="s">
        <v>790</v>
      </c>
      <c r="D300" s="25" t="s">
        <v>791</v>
      </c>
      <c r="E300" s="23" t="s">
        <v>792</v>
      </c>
      <c r="F300" s="25" t="s">
        <v>793</v>
      </c>
      <c r="G300" s="23" t="s">
        <v>794</v>
      </c>
      <c r="H300" s="25" t="s">
        <v>795</v>
      </c>
    </row>
    <row r="301" ht="16.25" customHeight="1" spans="1:8">
      <c r="A301" s="23"/>
      <c r="B301" s="25"/>
      <c r="C301" s="25"/>
      <c r="D301" s="25"/>
      <c r="E301" s="23"/>
      <c r="F301" s="25"/>
      <c r="G301" s="23"/>
      <c r="H301" s="25"/>
    </row>
    <row r="302" ht="42.25" customHeight="1" spans="1:8">
      <c r="A302" s="23"/>
      <c r="B302" s="24" t="s">
        <v>1039</v>
      </c>
      <c r="C302" s="24" t="s">
        <v>1042</v>
      </c>
      <c r="D302" s="26" t="s">
        <v>1178</v>
      </c>
      <c r="E302" s="23"/>
      <c r="F302" s="25" t="s">
        <v>1179</v>
      </c>
      <c r="G302" s="23"/>
      <c r="H302" s="28" t="s">
        <v>1030</v>
      </c>
    </row>
    <row r="303" ht="27.6" customHeight="1" spans="1:8">
      <c r="A303" s="23"/>
      <c r="B303" s="24"/>
      <c r="C303" s="24" t="s">
        <v>1040</v>
      </c>
      <c r="D303" s="26" t="s">
        <v>1180</v>
      </c>
      <c r="E303" s="23"/>
      <c r="F303" s="25" t="s">
        <v>1181</v>
      </c>
      <c r="G303" s="23"/>
      <c r="H303" s="28" t="s">
        <v>1030</v>
      </c>
    </row>
    <row r="304" ht="27.6" customHeight="1" spans="1:8">
      <c r="A304" s="23"/>
      <c r="B304" s="24" t="s">
        <v>1044</v>
      </c>
      <c r="C304" s="24" t="s">
        <v>1045</v>
      </c>
      <c r="D304" s="26" t="s">
        <v>1173</v>
      </c>
      <c r="E304" s="23" t="s">
        <v>843</v>
      </c>
      <c r="F304" s="25" t="s">
        <v>800</v>
      </c>
      <c r="G304" s="23" t="s">
        <v>801</v>
      </c>
      <c r="H304" s="28" t="s">
        <v>1030</v>
      </c>
    </row>
    <row r="305" ht="26.05" customHeight="1" spans="1:8">
      <c r="A305" s="23"/>
      <c r="B305" s="24"/>
      <c r="C305" s="24"/>
      <c r="D305" s="26" t="s">
        <v>1097</v>
      </c>
      <c r="E305" s="23" t="s">
        <v>843</v>
      </c>
      <c r="F305" s="25" t="s">
        <v>800</v>
      </c>
      <c r="G305" s="23" t="s">
        <v>801</v>
      </c>
      <c r="H305" s="28" t="s">
        <v>1030</v>
      </c>
    </row>
    <row r="306" ht="27.6" customHeight="1" spans="1:8">
      <c r="A306" s="23"/>
      <c r="B306" s="24" t="s">
        <v>1027</v>
      </c>
      <c r="C306" s="24" t="s">
        <v>1033</v>
      </c>
      <c r="D306" s="26" t="s">
        <v>1182</v>
      </c>
      <c r="E306" s="23" t="s">
        <v>843</v>
      </c>
      <c r="F306" s="25" t="s">
        <v>800</v>
      </c>
      <c r="G306" s="23" t="s">
        <v>801</v>
      </c>
      <c r="H306" s="28" t="s">
        <v>1030</v>
      </c>
    </row>
    <row r="307" ht="26.05" customHeight="1" spans="1:8">
      <c r="A307" s="23"/>
      <c r="B307" s="24"/>
      <c r="C307" s="24" t="s">
        <v>1028</v>
      </c>
      <c r="D307" s="26" t="s">
        <v>1183</v>
      </c>
      <c r="E307" s="23" t="s">
        <v>843</v>
      </c>
      <c r="F307" s="25" t="s">
        <v>800</v>
      </c>
      <c r="G307" s="23" t="s">
        <v>801</v>
      </c>
      <c r="H307" s="28" t="s">
        <v>1030</v>
      </c>
    </row>
    <row r="308" ht="26.05" customHeight="1" spans="1:8">
      <c r="A308" s="23"/>
      <c r="B308" s="24"/>
      <c r="C308" s="24" t="s">
        <v>1035</v>
      </c>
      <c r="D308" s="26" t="s">
        <v>1172</v>
      </c>
      <c r="E308" s="23" t="s">
        <v>799</v>
      </c>
      <c r="F308" s="25" t="s">
        <v>800</v>
      </c>
      <c r="G308" s="23" t="s">
        <v>801</v>
      </c>
      <c r="H308" s="28" t="s">
        <v>1030</v>
      </c>
    </row>
    <row r="309" ht="27.6" customHeight="1" spans="1:8">
      <c r="A309" s="23"/>
      <c r="B309" s="24"/>
      <c r="C309" s="24" t="s">
        <v>1031</v>
      </c>
      <c r="D309" s="26" t="s">
        <v>1184</v>
      </c>
      <c r="E309" s="23" t="s">
        <v>843</v>
      </c>
      <c r="F309" s="25" t="s">
        <v>916</v>
      </c>
      <c r="G309" s="23" t="s">
        <v>835</v>
      </c>
      <c r="H309" s="28" t="s">
        <v>1030</v>
      </c>
    </row>
    <row r="310" ht="8.25" customHeight="1" spans="1:8">
      <c r="A310" s="29"/>
      <c r="B310" s="29"/>
      <c r="C310" s="29"/>
      <c r="D310" s="29"/>
      <c r="E310" s="29"/>
      <c r="F310" s="29"/>
      <c r="G310" s="29"/>
      <c r="H310" s="29"/>
    </row>
    <row r="311" ht="26.05" customHeight="1" spans="1:8">
      <c r="A311" s="23" t="s">
        <v>1010</v>
      </c>
      <c r="B311" s="24" t="s">
        <v>490</v>
      </c>
      <c r="C311" s="24"/>
      <c r="D311" s="24"/>
      <c r="E311" s="24"/>
      <c r="F311" s="24"/>
      <c r="G311" s="24"/>
      <c r="H311" s="24"/>
    </row>
    <row r="312" ht="26.05" customHeight="1" spans="1:8">
      <c r="A312" s="23" t="s">
        <v>1011</v>
      </c>
      <c r="B312" s="25" t="s">
        <v>4</v>
      </c>
      <c r="C312" s="25"/>
      <c r="D312" s="25"/>
      <c r="E312" s="25" t="s">
        <v>1012</v>
      </c>
      <c r="F312" s="25" t="s">
        <v>1185</v>
      </c>
      <c r="G312" s="25"/>
      <c r="H312" s="25"/>
    </row>
    <row r="313" ht="26.05" customHeight="1" spans="1:8">
      <c r="A313" s="23" t="s">
        <v>1014</v>
      </c>
      <c r="B313" s="26" t="s">
        <v>1015</v>
      </c>
      <c r="C313" s="26"/>
      <c r="D313" s="26"/>
      <c r="E313" s="27">
        <v>30</v>
      </c>
      <c r="F313" s="27"/>
      <c r="G313" s="27"/>
      <c r="H313" s="27"/>
    </row>
    <row r="314" ht="26.05" customHeight="1" spans="1:8">
      <c r="A314" s="23"/>
      <c r="B314" s="26" t="s">
        <v>1016</v>
      </c>
      <c r="C314" s="26"/>
      <c r="D314" s="26"/>
      <c r="E314" s="27">
        <v>30</v>
      </c>
      <c r="F314" s="27"/>
      <c r="G314" s="27"/>
      <c r="H314" s="27"/>
    </row>
    <row r="315" ht="26.05" customHeight="1" spans="1:8">
      <c r="A315" s="23"/>
      <c r="B315" s="26" t="s">
        <v>1017</v>
      </c>
      <c r="C315" s="26"/>
      <c r="D315" s="26"/>
      <c r="E315" s="27">
        <v>30</v>
      </c>
      <c r="F315" s="27"/>
      <c r="G315" s="27"/>
      <c r="H315" s="27"/>
    </row>
    <row r="316" ht="26.05" customHeight="1" spans="1:8">
      <c r="A316" s="23"/>
      <c r="B316" s="26" t="s">
        <v>1018</v>
      </c>
      <c r="C316" s="26"/>
      <c r="D316" s="26"/>
      <c r="E316" s="27"/>
      <c r="F316" s="27"/>
      <c r="G316" s="27"/>
      <c r="H316" s="27"/>
    </row>
    <row r="317" ht="26.05" customHeight="1" spans="1:8">
      <c r="A317" s="23"/>
      <c r="B317" s="26" t="s">
        <v>1019</v>
      </c>
      <c r="C317" s="26"/>
      <c r="D317" s="26"/>
      <c r="E317" s="27"/>
      <c r="F317" s="27"/>
      <c r="G317" s="27"/>
      <c r="H317" s="27"/>
    </row>
    <row r="318" ht="26.05" customHeight="1" spans="1:8">
      <c r="A318" s="23"/>
      <c r="B318" s="26" t="s">
        <v>1020</v>
      </c>
      <c r="C318" s="26"/>
      <c r="D318" s="26"/>
      <c r="E318" s="27"/>
      <c r="F318" s="27"/>
      <c r="G318" s="27"/>
      <c r="H318" s="27"/>
    </row>
    <row r="319" ht="26.05" customHeight="1" spans="1:8">
      <c r="A319" s="23"/>
      <c r="B319" s="26" t="s">
        <v>1021</v>
      </c>
      <c r="C319" s="26"/>
      <c r="D319" s="26"/>
      <c r="E319" s="27"/>
      <c r="F319" s="27"/>
      <c r="G319" s="27"/>
      <c r="H319" s="27"/>
    </row>
    <row r="320" ht="26.05" customHeight="1" spans="1:8">
      <c r="A320" s="23"/>
      <c r="B320" s="26" t="s">
        <v>1022</v>
      </c>
      <c r="C320" s="26"/>
      <c r="D320" s="26"/>
      <c r="E320" s="27"/>
      <c r="F320" s="27"/>
      <c r="G320" s="27"/>
      <c r="H320" s="27"/>
    </row>
    <row r="321" ht="26.05" customHeight="1" spans="1:8">
      <c r="A321" s="23" t="s">
        <v>1023</v>
      </c>
      <c r="B321" s="25" t="s">
        <v>1024</v>
      </c>
      <c r="C321" s="25"/>
      <c r="D321" s="25"/>
      <c r="E321" s="25"/>
      <c r="F321" s="25"/>
      <c r="G321" s="25"/>
      <c r="H321" s="25"/>
    </row>
    <row r="322" ht="42.25" customHeight="1" spans="1:8">
      <c r="A322" s="23"/>
      <c r="B322" s="26" t="s">
        <v>1186</v>
      </c>
      <c r="C322" s="26"/>
      <c r="D322" s="26"/>
      <c r="E322" s="26"/>
      <c r="F322" s="26"/>
      <c r="G322" s="26"/>
      <c r="H322" s="26"/>
    </row>
    <row r="323" ht="16.25" customHeight="1" spans="1:8">
      <c r="A323" s="31" t="s">
        <v>1026</v>
      </c>
      <c r="B323" s="25" t="s">
        <v>789</v>
      </c>
      <c r="C323" s="25" t="s">
        <v>790</v>
      </c>
      <c r="D323" s="25" t="s">
        <v>791</v>
      </c>
      <c r="E323" s="23" t="s">
        <v>792</v>
      </c>
      <c r="F323" s="25" t="s">
        <v>793</v>
      </c>
      <c r="G323" s="23" t="s">
        <v>794</v>
      </c>
      <c r="H323" s="25" t="s">
        <v>795</v>
      </c>
    </row>
    <row r="324" customFormat="1" ht="26" customHeight="1" spans="1:8">
      <c r="A324" s="32"/>
      <c r="B324" s="25" t="s">
        <v>1027</v>
      </c>
      <c r="C324" s="25" t="s">
        <v>1031</v>
      </c>
      <c r="D324" s="23" t="s">
        <v>1187</v>
      </c>
      <c r="E324" s="23" t="s">
        <v>843</v>
      </c>
      <c r="F324" s="25" t="s">
        <v>916</v>
      </c>
      <c r="G324" s="23" t="s">
        <v>917</v>
      </c>
      <c r="H324" s="30" t="s">
        <v>802</v>
      </c>
    </row>
    <row r="325" customFormat="1" ht="26" customHeight="1" spans="1:8">
      <c r="A325" s="32"/>
      <c r="B325" s="25"/>
      <c r="C325" s="25"/>
      <c r="D325" s="23" t="s">
        <v>1188</v>
      </c>
      <c r="E325" s="23" t="s">
        <v>843</v>
      </c>
      <c r="F325" s="25" t="s">
        <v>916</v>
      </c>
      <c r="G325" s="23" t="s">
        <v>917</v>
      </c>
      <c r="H325" s="30" t="s">
        <v>802</v>
      </c>
    </row>
    <row r="326" customFormat="1" ht="26" customHeight="1" spans="1:8">
      <c r="A326" s="32"/>
      <c r="B326" s="25"/>
      <c r="C326" s="25" t="s">
        <v>1033</v>
      </c>
      <c r="D326" s="23" t="s">
        <v>1080</v>
      </c>
      <c r="E326" s="23" t="s">
        <v>799</v>
      </c>
      <c r="F326" s="25" t="s">
        <v>800</v>
      </c>
      <c r="G326" s="23" t="s">
        <v>801</v>
      </c>
      <c r="H326" s="30" t="s">
        <v>802</v>
      </c>
    </row>
    <row r="327" customFormat="1" ht="26" customHeight="1" spans="1:8">
      <c r="A327" s="32"/>
      <c r="B327" s="25"/>
      <c r="C327" s="25"/>
      <c r="D327" s="23" t="s">
        <v>1189</v>
      </c>
      <c r="E327" s="23" t="s">
        <v>843</v>
      </c>
      <c r="F327" s="25" t="s">
        <v>800</v>
      </c>
      <c r="G327" s="23" t="s">
        <v>801</v>
      </c>
      <c r="H327" s="30" t="s">
        <v>802</v>
      </c>
    </row>
    <row r="328" customFormat="1" ht="26" customHeight="1" spans="1:8">
      <c r="A328" s="32"/>
      <c r="B328" s="25"/>
      <c r="C328" s="25" t="s">
        <v>1028</v>
      </c>
      <c r="D328" s="23" t="s">
        <v>1190</v>
      </c>
      <c r="E328" s="23"/>
      <c r="F328" s="25" t="s">
        <v>1191</v>
      </c>
      <c r="G328" s="23"/>
      <c r="H328" s="30" t="s">
        <v>802</v>
      </c>
    </row>
    <row r="329" customFormat="1" ht="26" customHeight="1" spans="1:8">
      <c r="A329" s="32"/>
      <c r="B329" s="25"/>
      <c r="C329" s="25"/>
      <c r="D329" s="23" t="s">
        <v>1183</v>
      </c>
      <c r="E329" s="23" t="s">
        <v>843</v>
      </c>
      <c r="F329" s="25" t="s">
        <v>800</v>
      </c>
      <c r="G329" s="23" t="s">
        <v>801</v>
      </c>
      <c r="H329" s="30" t="s">
        <v>802</v>
      </c>
    </row>
    <row r="330" customFormat="1" ht="26" customHeight="1" spans="1:8">
      <c r="A330" s="32"/>
      <c r="B330" s="25"/>
      <c r="C330" s="25" t="s">
        <v>1035</v>
      </c>
      <c r="D330" s="23" t="s">
        <v>1172</v>
      </c>
      <c r="E330" s="23" t="s">
        <v>814</v>
      </c>
      <c r="F330" s="25" t="s">
        <v>800</v>
      </c>
      <c r="G330" s="23" t="s">
        <v>801</v>
      </c>
      <c r="H330" s="30" t="s">
        <v>802</v>
      </c>
    </row>
    <row r="331" customFormat="1" ht="26" customHeight="1" spans="1:8">
      <c r="A331" s="32"/>
      <c r="B331" s="25" t="s">
        <v>1039</v>
      </c>
      <c r="C331" s="25" t="s">
        <v>1087</v>
      </c>
      <c r="D331" s="23" t="s">
        <v>1192</v>
      </c>
      <c r="E331" s="23"/>
      <c r="F331" s="25" t="s">
        <v>1193</v>
      </c>
      <c r="G331" s="23"/>
      <c r="H331" s="30" t="s">
        <v>802</v>
      </c>
    </row>
    <row r="332" customFormat="1" ht="26" customHeight="1" spans="1:8">
      <c r="A332" s="32"/>
      <c r="B332" s="25"/>
      <c r="C332" s="25" t="s">
        <v>1042</v>
      </c>
      <c r="D332" s="23" t="s">
        <v>1194</v>
      </c>
      <c r="E332" s="23" t="s">
        <v>843</v>
      </c>
      <c r="F332" s="25" t="s">
        <v>800</v>
      </c>
      <c r="G332" s="23" t="s">
        <v>801</v>
      </c>
      <c r="H332" s="30" t="s">
        <v>802</v>
      </c>
    </row>
    <row r="333" customFormat="1" ht="26" customHeight="1" spans="1:8">
      <c r="A333" s="33"/>
      <c r="B333" s="25" t="s">
        <v>1044</v>
      </c>
      <c r="C333" s="25" t="s">
        <v>1045</v>
      </c>
      <c r="D333" s="23" t="s">
        <v>1097</v>
      </c>
      <c r="E333" s="23" t="s">
        <v>843</v>
      </c>
      <c r="F333" s="25" t="s">
        <v>800</v>
      </c>
      <c r="G333" s="23" t="s">
        <v>801</v>
      </c>
      <c r="H333" s="30" t="s">
        <v>802</v>
      </c>
    </row>
    <row r="334" customFormat="1" ht="8.25" customHeight="1" spans="1:8">
      <c r="A334" s="29"/>
      <c r="B334" s="29"/>
      <c r="C334" s="29"/>
      <c r="D334" s="29"/>
      <c r="E334" s="29"/>
      <c r="F334" s="29"/>
      <c r="G334" s="29"/>
      <c r="H334" s="29"/>
    </row>
    <row r="335" s="19" customFormat="1" ht="26.05" customHeight="1" spans="1:8">
      <c r="A335" s="23" t="s">
        <v>1010</v>
      </c>
      <c r="B335" s="24" t="s">
        <v>704</v>
      </c>
      <c r="C335" s="24"/>
      <c r="D335" s="24"/>
      <c r="E335" s="24"/>
      <c r="F335" s="24"/>
      <c r="G335" s="24"/>
      <c r="H335" s="24"/>
    </row>
    <row r="336" s="19" customFormat="1" ht="26.05" customHeight="1" spans="1:8">
      <c r="A336" s="23" t="s">
        <v>1011</v>
      </c>
      <c r="B336" s="25" t="s">
        <v>1195</v>
      </c>
      <c r="C336" s="25"/>
      <c r="D336" s="25"/>
      <c r="E336" s="25" t="s">
        <v>1012</v>
      </c>
      <c r="F336" s="25" t="s">
        <v>1196</v>
      </c>
      <c r="G336" s="25"/>
      <c r="H336" s="25"/>
    </row>
    <row r="337" s="19" customFormat="1" ht="26.05" customHeight="1" spans="1:8">
      <c r="A337" s="23" t="s">
        <v>1014</v>
      </c>
      <c r="B337" s="26" t="s">
        <v>1015</v>
      </c>
      <c r="C337" s="26"/>
      <c r="D337" s="26"/>
      <c r="E337" s="27">
        <v>60</v>
      </c>
      <c r="F337" s="27"/>
      <c r="G337" s="27"/>
      <c r="H337" s="27"/>
    </row>
    <row r="338" s="19" customFormat="1" ht="26.05" customHeight="1" spans="1:8">
      <c r="A338" s="23"/>
      <c r="B338" s="26" t="s">
        <v>1016</v>
      </c>
      <c r="C338" s="26"/>
      <c r="D338" s="26"/>
      <c r="E338" s="27">
        <v>60</v>
      </c>
      <c r="F338" s="27"/>
      <c r="G338" s="27"/>
      <c r="H338" s="27"/>
    </row>
    <row r="339" s="19" customFormat="1" ht="26.05" customHeight="1" spans="1:8">
      <c r="A339" s="23"/>
      <c r="B339" s="26" t="s">
        <v>1017</v>
      </c>
      <c r="C339" s="26"/>
      <c r="D339" s="26"/>
      <c r="E339" s="27">
        <v>60</v>
      </c>
      <c r="F339" s="27"/>
      <c r="G339" s="27"/>
      <c r="H339" s="27"/>
    </row>
    <row r="340" s="19" customFormat="1" ht="26.05" customHeight="1" spans="1:8">
      <c r="A340" s="23"/>
      <c r="B340" s="26" t="s">
        <v>1018</v>
      </c>
      <c r="C340" s="26"/>
      <c r="D340" s="26"/>
      <c r="E340" s="27"/>
      <c r="F340" s="27"/>
      <c r="G340" s="27"/>
      <c r="H340" s="27"/>
    </row>
    <row r="341" s="19" customFormat="1" ht="26.05" customHeight="1" spans="1:8">
      <c r="A341" s="23"/>
      <c r="B341" s="26" t="s">
        <v>1019</v>
      </c>
      <c r="C341" s="26"/>
      <c r="D341" s="26"/>
      <c r="E341" s="27"/>
      <c r="F341" s="27"/>
      <c r="G341" s="27"/>
      <c r="H341" s="27"/>
    </row>
    <row r="342" s="19" customFormat="1" ht="26.05" customHeight="1" spans="1:8">
      <c r="A342" s="23"/>
      <c r="B342" s="26" t="s">
        <v>1020</v>
      </c>
      <c r="C342" s="26"/>
      <c r="D342" s="26"/>
      <c r="E342" s="27"/>
      <c r="F342" s="27"/>
      <c r="G342" s="27"/>
      <c r="H342" s="27"/>
    </row>
    <row r="343" s="19" customFormat="1" ht="26.05" customHeight="1" spans="1:8">
      <c r="A343" s="23"/>
      <c r="B343" s="26" t="s">
        <v>1021</v>
      </c>
      <c r="C343" s="26"/>
      <c r="D343" s="26"/>
      <c r="E343" s="27"/>
      <c r="F343" s="27"/>
      <c r="G343" s="27"/>
      <c r="H343" s="27"/>
    </row>
    <row r="344" s="19" customFormat="1" ht="26.05" customHeight="1" spans="1:8">
      <c r="A344" s="23"/>
      <c r="B344" s="26" t="s">
        <v>1022</v>
      </c>
      <c r="C344" s="26"/>
      <c r="D344" s="26"/>
      <c r="E344" s="27"/>
      <c r="F344" s="27"/>
      <c r="G344" s="27"/>
      <c r="H344" s="27"/>
    </row>
    <row r="345" s="19" customFormat="1" ht="26.05" customHeight="1" spans="1:8">
      <c r="A345" s="23" t="s">
        <v>1023</v>
      </c>
      <c r="B345" s="25" t="s">
        <v>1024</v>
      </c>
      <c r="C345" s="25"/>
      <c r="D345" s="25"/>
      <c r="E345" s="25"/>
      <c r="F345" s="25"/>
      <c r="G345" s="25"/>
      <c r="H345" s="25"/>
    </row>
    <row r="346" s="19" customFormat="1" ht="27.6" customHeight="1" spans="1:8">
      <c r="A346" s="23"/>
      <c r="B346" s="26" t="s">
        <v>1197</v>
      </c>
      <c r="C346" s="26"/>
      <c r="D346" s="26"/>
      <c r="E346" s="26"/>
      <c r="F346" s="26"/>
      <c r="G346" s="26"/>
      <c r="H346" s="26"/>
    </row>
    <row r="347" s="19" customFormat="1" ht="34.7" customHeight="1" spans="1:8">
      <c r="A347" s="23" t="s">
        <v>1026</v>
      </c>
      <c r="B347" s="34" t="s">
        <v>789</v>
      </c>
      <c r="C347" s="34" t="s">
        <v>790</v>
      </c>
      <c r="D347" s="34" t="s">
        <v>791</v>
      </c>
      <c r="E347" s="35" t="s">
        <v>1198</v>
      </c>
      <c r="F347" s="34" t="s">
        <v>793</v>
      </c>
      <c r="G347" s="35" t="s">
        <v>1199</v>
      </c>
      <c r="H347" s="34" t="s">
        <v>795</v>
      </c>
    </row>
    <row r="348" s="19" customFormat="1" ht="34.7" customHeight="1" spans="1:8">
      <c r="A348" s="23"/>
      <c r="B348" s="25" t="s">
        <v>1027</v>
      </c>
      <c r="C348" s="25" t="s">
        <v>1031</v>
      </c>
      <c r="D348" s="23" t="s">
        <v>1200</v>
      </c>
      <c r="E348" s="23" t="s">
        <v>799</v>
      </c>
      <c r="F348" s="25" t="s">
        <v>916</v>
      </c>
      <c r="G348" s="23" t="s">
        <v>917</v>
      </c>
      <c r="H348" s="30" t="s">
        <v>802</v>
      </c>
    </row>
    <row r="349" s="19" customFormat="1" ht="34.7" customHeight="1" spans="1:8">
      <c r="A349" s="23"/>
      <c r="B349" s="25"/>
      <c r="C349" s="25" t="s">
        <v>1033</v>
      </c>
      <c r="D349" s="23" t="s">
        <v>1201</v>
      </c>
      <c r="E349" s="23" t="s">
        <v>843</v>
      </c>
      <c r="F349" s="25" t="s">
        <v>875</v>
      </c>
      <c r="G349" s="23" t="s">
        <v>801</v>
      </c>
      <c r="H349" s="30" t="s">
        <v>802</v>
      </c>
    </row>
    <row r="350" s="19" customFormat="1" ht="34.7" customHeight="1" spans="1:8">
      <c r="A350" s="23"/>
      <c r="B350" s="25"/>
      <c r="C350" s="25" t="s">
        <v>1028</v>
      </c>
      <c r="D350" s="23" t="s">
        <v>1202</v>
      </c>
      <c r="E350" s="23" t="s">
        <v>843</v>
      </c>
      <c r="F350" s="25" t="s">
        <v>800</v>
      </c>
      <c r="G350" s="23" t="s">
        <v>801</v>
      </c>
      <c r="H350" s="30" t="s">
        <v>802</v>
      </c>
    </row>
    <row r="351" s="19" customFormat="1" ht="34.7" customHeight="1" spans="1:8">
      <c r="A351" s="23"/>
      <c r="B351" s="25"/>
      <c r="C351" s="25" t="s">
        <v>1035</v>
      </c>
      <c r="D351" s="23" t="s">
        <v>1121</v>
      </c>
      <c r="E351" s="23" t="s">
        <v>814</v>
      </c>
      <c r="F351" s="25" t="s">
        <v>1065</v>
      </c>
      <c r="G351" s="23" t="s">
        <v>1056</v>
      </c>
      <c r="H351" s="30" t="s">
        <v>802</v>
      </c>
    </row>
    <row r="352" s="19" customFormat="1" ht="34.7" customHeight="1" spans="1:8">
      <c r="A352" s="23"/>
      <c r="B352" s="25" t="s">
        <v>1039</v>
      </c>
      <c r="C352" s="25" t="s">
        <v>1090</v>
      </c>
      <c r="D352" s="23" t="s">
        <v>1203</v>
      </c>
      <c r="E352" s="23" t="s">
        <v>843</v>
      </c>
      <c r="F352" s="25" t="s">
        <v>1083</v>
      </c>
      <c r="G352" s="23" t="s">
        <v>801</v>
      </c>
      <c r="H352" s="30" t="s">
        <v>802</v>
      </c>
    </row>
    <row r="353" s="19" customFormat="1" ht="34.7" customHeight="1" spans="1:8">
      <c r="A353" s="23"/>
      <c r="B353" s="25"/>
      <c r="C353" s="25" t="s">
        <v>1040</v>
      </c>
      <c r="D353" s="23" t="s">
        <v>1204</v>
      </c>
      <c r="E353" s="23"/>
      <c r="F353" s="25" t="s">
        <v>1205</v>
      </c>
      <c r="G353" s="23"/>
      <c r="H353" s="30" t="s">
        <v>802</v>
      </c>
    </row>
    <row r="354" s="19" customFormat="1" ht="34.7" customHeight="1" spans="1:8">
      <c r="A354" s="23"/>
      <c r="B354" s="25" t="s">
        <v>1044</v>
      </c>
      <c r="C354" s="25" t="s">
        <v>1051</v>
      </c>
      <c r="D354" s="23" t="s">
        <v>852</v>
      </c>
      <c r="E354" s="23" t="s">
        <v>843</v>
      </c>
      <c r="F354" s="25" t="s">
        <v>875</v>
      </c>
      <c r="G354" s="23" t="s">
        <v>801</v>
      </c>
      <c r="H354" s="30" t="s">
        <v>802</v>
      </c>
    </row>
    <row r="355" s="19" customFormat="1" ht="8.25" customHeight="1" spans="1:8">
      <c r="A355" s="36"/>
      <c r="B355" s="36"/>
      <c r="C355" s="36"/>
      <c r="D355" s="36"/>
      <c r="E355" s="36"/>
      <c r="F355" s="36"/>
      <c r="G355" s="36"/>
      <c r="H355" s="36"/>
    </row>
    <row r="356" s="19" customFormat="1" ht="26.05" customHeight="1" spans="1:8">
      <c r="A356" s="23" t="s">
        <v>1010</v>
      </c>
      <c r="B356" s="24" t="s">
        <v>694</v>
      </c>
      <c r="C356" s="24"/>
      <c r="D356" s="24"/>
      <c r="E356" s="24"/>
      <c r="F356" s="24"/>
      <c r="G356" s="24"/>
      <c r="H356" s="24"/>
    </row>
    <row r="357" s="19" customFormat="1" ht="26.05" customHeight="1" spans="1:8">
      <c r="A357" s="23" t="s">
        <v>1011</v>
      </c>
      <c r="B357" s="25" t="s">
        <v>1195</v>
      </c>
      <c r="C357" s="25"/>
      <c r="D357" s="25"/>
      <c r="E357" s="25" t="s">
        <v>1012</v>
      </c>
      <c r="F357" s="25" t="s">
        <v>1196</v>
      </c>
      <c r="G357" s="25"/>
      <c r="H357" s="25"/>
    </row>
    <row r="358" s="19" customFormat="1" ht="26.05" customHeight="1" spans="1:8">
      <c r="A358" s="23" t="s">
        <v>1014</v>
      </c>
      <c r="B358" s="26" t="s">
        <v>1015</v>
      </c>
      <c r="C358" s="26"/>
      <c r="D358" s="26"/>
      <c r="E358" s="27">
        <v>20</v>
      </c>
      <c r="F358" s="27"/>
      <c r="G358" s="27"/>
      <c r="H358" s="27"/>
    </row>
    <row r="359" s="19" customFormat="1" ht="26.05" customHeight="1" spans="1:8">
      <c r="A359" s="23"/>
      <c r="B359" s="26" t="s">
        <v>1016</v>
      </c>
      <c r="C359" s="26"/>
      <c r="D359" s="26"/>
      <c r="E359" s="27">
        <v>20</v>
      </c>
      <c r="F359" s="27"/>
      <c r="G359" s="27"/>
      <c r="H359" s="27"/>
    </row>
    <row r="360" s="19" customFormat="1" ht="26.05" customHeight="1" spans="1:8">
      <c r="A360" s="23"/>
      <c r="B360" s="26" t="s">
        <v>1017</v>
      </c>
      <c r="C360" s="26"/>
      <c r="D360" s="26"/>
      <c r="E360" s="27">
        <v>20</v>
      </c>
      <c r="F360" s="27"/>
      <c r="G360" s="27"/>
      <c r="H360" s="27"/>
    </row>
    <row r="361" s="19" customFormat="1" ht="26.05" customHeight="1" spans="1:8">
      <c r="A361" s="23"/>
      <c r="B361" s="26" t="s">
        <v>1018</v>
      </c>
      <c r="C361" s="26"/>
      <c r="D361" s="26"/>
      <c r="E361" s="27"/>
      <c r="F361" s="27"/>
      <c r="G361" s="27"/>
      <c r="H361" s="27"/>
    </row>
    <row r="362" s="19" customFormat="1" ht="26.05" customHeight="1" spans="1:8">
      <c r="A362" s="23"/>
      <c r="B362" s="26" t="s">
        <v>1019</v>
      </c>
      <c r="C362" s="26"/>
      <c r="D362" s="26"/>
      <c r="E362" s="27"/>
      <c r="F362" s="27"/>
      <c r="G362" s="27"/>
      <c r="H362" s="27"/>
    </row>
    <row r="363" s="19" customFormat="1" ht="26.05" customHeight="1" spans="1:8">
      <c r="A363" s="23"/>
      <c r="B363" s="26" t="s">
        <v>1020</v>
      </c>
      <c r="C363" s="26"/>
      <c r="D363" s="26"/>
      <c r="E363" s="27"/>
      <c r="F363" s="27"/>
      <c r="G363" s="27"/>
      <c r="H363" s="27"/>
    </row>
    <row r="364" s="19" customFormat="1" ht="26.05" customHeight="1" spans="1:8">
      <c r="A364" s="23"/>
      <c r="B364" s="26" t="s">
        <v>1021</v>
      </c>
      <c r="C364" s="26"/>
      <c r="D364" s="26"/>
      <c r="E364" s="27"/>
      <c r="F364" s="27"/>
      <c r="G364" s="27"/>
      <c r="H364" s="27"/>
    </row>
    <row r="365" s="19" customFormat="1" ht="26.05" customHeight="1" spans="1:8">
      <c r="A365" s="23"/>
      <c r="B365" s="26" t="s">
        <v>1022</v>
      </c>
      <c r="C365" s="26"/>
      <c r="D365" s="26"/>
      <c r="E365" s="27"/>
      <c r="F365" s="27"/>
      <c r="G365" s="27"/>
      <c r="H365" s="27"/>
    </row>
    <row r="366" s="19" customFormat="1" ht="26.05" customHeight="1" spans="1:8">
      <c r="A366" s="23" t="s">
        <v>1023</v>
      </c>
      <c r="B366" s="25" t="s">
        <v>1024</v>
      </c>
      <c r="C366" s="25"/>
      <c r="D366" s="25"/>
      <c r="E366" s="25"/>
      <c r="F366" s="25"/>
      <c r="G366" s="25"/>
      <c r="H366" s="25"/>
    </row>
    <row r="367" s="19" customFormat="1" ht="27.6" customHeight="1" spans="1:8">
      <c r="A367" s="23"/>
      <c r="B367" s="26" t="s">
        <v>1206</v>
      </c>
      <c r="C367" s="26"/>
      <c r="D367" s="26"/>
      <c r="E367" s="26"/>
      <c r="F367" s="26"/>
      <c r="G367" s="26"/>
      <c r="H367" s="26"/>
    </row>
    <row r="368" s="19" customFormat="1" ht="16.25" customHeight="1" spans="1:8">
      <c r="A368" s="31" t="s">
        <v>1026</v>
      </c>
      <c r="B368" s="37" t="s">
        <v>789</v>
      </c>
      <c r="C368" s="37" t="s">
        <v>790</v>
      </c>
      <c r="D368" s="37" t="s">
        <v>791</v>
      </c>
      <c r="E368" s="37" t="s">
        <v>792</v>
      </c>
      <c r="F368" s="37" t="s">
        <v>793</v>
      </c>
      <c r="G368" s="37" t="s">
        <v>794</v>
      </c>
      <c r="H368" s="37" t="s">
        <v>795</v>
      </c>
    </row>
    <row r="369" s="19" customFormat="1" ht="16.25" customHeight="1" spans="1:8">
      <c r="A369" s="32"/>
      <c r="B369" s="38"/>
      <c r="C369" s="38"/>
      <c r="D369" s="38"/>
      <c r="E369" s="38"/>
      <c r="F369" s="38"/>
      <c r="G369" s="38"/>
      <c r="H369" s="38"/>
    </row>
    <row r="370" s="19" customFormat="1" ht="35" customHeight="1" spans="1:8">
      <c r="A370" s="32"/>
      <c r="B370" s="25" t="s">
        <v>1027</v>
      </c>
      <c r="C370" s="25" t="s">
        <v>1031</v>
      </c>
      <c r="D370" s="23" t="s">
        <v>1200</v>
      </c>
      <c r="E370" s="23" t="s">
        <v>799</v>
      </c>
      <c r="F370" s="25" t="s">
        <v>916</v>
      </c>
      <c r="G370" s="23" t="s">
        <v>917</v>
      </c>
      <c r="H370" s="30" t="s">
        <v>802</v>
      </c>
    </row>
    <row r="371" s="19" customFormat="1" ht="35" customHeight="1" spans="1:8">
      <c r="A371" s="32"/>
      <c r="B371" s="25"/>
      <c r="C371" s="25" t="s">
        <v>1033</v>
      </c>
      <c r="D371" s="23" t="s">
        <v>1207</v>
      </c>
      <c r="E371" s="23" t="s">
        <v>843</v>
      </c>
      <c r="F371" s="25" t="s">
        <v>800</v>
      </c>
      <c r="G371" s="23" t="s">
        <v>801</v>
      </c>
      <c r="H371" s="30" t="s">
        <v>802</v>
      </c>
    </row>
    <row r="372" s="19" customFormat="1" ht="35" customHeight="1" spans="1:8">
      <c r="A372" s="32"/>
      <c r="B372" s="25"/>
      <c r="C372" s="25" t="s">
        <v>1028</v>
      </c>
      <c r="D372" s="23" t="s">
        <v>1208</v>
      </c>
      <c r="E372" s="23" t="s">
        <v>843</v>
      </c>
      <c r="F372" s="25" t="s">
        <v>800</v>
      </c>
      <c r="G372" s="23" t="s">
        <v>801</v>
      </c>
      <c r="H372" s="30" t="s">
        <v>802</v>
      </c>
    </row>
    <row r="373" s="19" customFormat="1" ht="35" customHeight="1" spans="1:8">
      <c r="A373" s="32"/>
      <c r="B373" s="25"/>
      <c r="C373" s="25" t="s">
        <v>1035</v>
      </c>
      <c r="D373" s="23" t="s">
        <v>1209</v>
      </c>
      <c r="E373" s="23" t="s">
        <v>814</v>
      </c>
      <c r="F373" s="25" t="s">
        <v>902</v>
      </c>
      <c r="G373" s="23" t="s">
        <v>1056</v>
      </c>
      <c r="H373" s="30" t="s">
        <v>802</v>
      </c>
    </row>
    <row r="374" s="19" customFormat="1" ht="35" customHeight="1" spans="1:8">
      <c r="A374" s="32"/>
      <c r="B374" s="25" t="s">
        <v>1039</v>
      </c>
      <c r="C374" s="25" t="s">
        <v>1090</v>
      </c>
      <c r="D374" s="23" t="s">
        <v>1210</v>
      </c>
      <c r="E374" s="23"/>
      <c r="F374" s="25" t="s">
        <v>1211</v>
      </c>
      <c r="G374" s="23"/>
      <c r="H374" s="30" t="s">
        <v>802</v>
      </c>
    </row>
    <row r="375" s="19" customFormat="1" ht="35" customHeight="1" spans="1:8">
      <c r="A375" s="32"/>
      <c r="B375" s="25"/>
      <c r="C375" s="25" t="s">
        <v>1040</v>
      </c>
      <c r="D375" s="23" t="s">
        <v>1212</v>
      </c>
      <c r="E375" s="23" t="s">
        <v>843</v>
      </c>
      <c r="F375" s="25" t="s">
        <v>800</v>
      </c>
      <c r="G375" s="23" t="s">
        <v>801</v>
      </c>
      <c r="H375" s="30" t="s">
        <v>802</v>
      </c>
    </row>
    <row r="376" s="19" customFormat="1" ht="35" customHeight="1" spans="1:8">
      <c r="A376" s="33"/>
      <c r="B376" s="25" t="s">
        <v>1044</v>
      </c>
      <c r="C376" s="25" t="s">
        <v>1051</v>
      </c>
      <c r="D376" s="23" t="s">
        <v>1213</v>
      </c>
      <c r="E376" s="23" t="s">
        <v>843</v>
      </c>
      <c r="F376" s="25" t="s">
        <v>800</v>
      </c>
      <c r="G376" s="23" t="s">
        <v>801</v>
      </c>
      <c r="H376" s="30" t="s">
        <v>802</v>
      </c>
    </row>
    <row r="377" s="19" customFormat="1" ht="8.25" customHeight="1" spans="1:8">
      <c r="A377" s="36"/>
      <c r="B377" s="36"/>
      <c r="C377" s="36"/>
      <c r="D377" s="36"/>
      <c r="E377" s="36"/>
      <c r="F377" s="36"/>
      <c r="G377" s="36"/>
      <c r="H377" s="36"/>
    </row>
    <row r="378" s="19" customFormat="1" ht="26.05" customHeight="1" spans="1:8">
      <c r="A378" s="23" t="s">
        <v>1010</v>
      </c>
      <c r="B378" s="24" t="s">
        <v>676</v>
      </c>
      <c r="C378" s="24"/>
      <c r="D378" s="24"/>
      <c r="E378" s="24"/>
      <c r="F378" s="24"/>
      <c r="G378" s="24"/>
      <c r="H378" s="24"/>
    </row>
    <row r="379" s="19" customFormat="1" ht="26.05" customHeight="1" spans="1:8">
      <c r="A379" s="23" t="s">
        <v>1011</v>
      </c>
      <c r="B379" s="25" t="s">
        <v>1195</v>
      </c>
      <c r="C379" s="25"/>
      <c r="D379" s="25"/>
      <c r="E379" s="25" t="s">
        <v>1012</v>
      </c>
      <c r="F379" s="25" t="s">
        <v>1196</v>
      </c>
      <c r="G379" s="25"/>
      <c r="H379" s="25"/>
    </row>
    <row r="380" s="19" customFormat="1" ht="26.05" customHeight="1" spans="1:8">
      <c r="A380" s="23" t="s">
        <v>1014</v>
      </c>
      <c r="B380" s="26" t="s">
        <v>1015</v>
      </c>
      <c r="C380" s="26"/>
      <c r="D380" s="26"/>
      <c r="E380" s="27">
        <v>40</v>
      </c>
      <c r="F380" s="27"/>
      <c r="G380" s="27"/>
      <c r="H380" s="27"/>
    </row>
    <row r="381" s="19" customFormat="1" ht="26.05" customHeight="1" spans="1:8">
      <c r="A381" s="23"/>
      <c r="B381" s="26" t="s">
        <v>1016</v>
      </c>
      <c r="C381" s="26"/>
      <c r="D381" s="26"/>
      <c r="E381" s="27">
        <v>40</v>
      </c>
      <c r="F381" s="27"/>
      <c r="G381" s="27"/>
      <c r="H381" s="27"/>
    </row>
    <row r="382" s="19" customFormat="1" ht="26.05" customHeight="1" spans="1:8">
      <c r="A382" s="23"/>
      <c r="B382" s="26" t="s">
        <v>1017</v>
      </c>
      <c r="C382" s="26"/>
      <c r="D382" s="26"/>
      <c r="E382" s="27">
        <v>40</v>
      </c>
      <c r="F382" s="27"/>
      <c r="G382" s="27"/>
      <c r="H382" s="27"/>
    </row>
    <row r="383" s="19" customFormat="1" ht="26.05" customHeight="1" spans="1:8">
      <c r="A383" s="23"/>
      <c r="B383" s="26" t="s">
        <v>1018</v>
      </c>
      <c r="C383" s="26"/>
      <c r="D383" s="26"/>
      <c r="E383" s="27"/>
      <c r="F383" s="27"/>
      <c r="G383" s="27"/>
      <c r="H383" s="27"/>
    </row>
    <row r="384" s="19" customFormat="1" ht="26.05" customHeight="1" spans="1:8">
      <c r="A384" s="23"/>
      <c r="B384" s="26" t="s">
        <v>1019</v>
      </c>
      <c r="C384" s="26"/>
      <c r="D384" s="26"/>
      <c r="E384" s="27"/>
      <c r="F384" s="27"/>
      <c r="G384" s="27"/>
      <c r="H384" s="27"/>
    </row>
    <row r="385" s="19" customFormat="1" ht="26.05" customHeight="1" spans="1:8">
      <c r="A385" s="23"/>
      <c r="B385" s="26" t="s">
        <v>1020</v>
      </c>
      <c r="C385" s="26"/>
      <c r="D385" s="26"/>
      <c r="E385" s="27"/>
      <c r="F385" s="27"/>
      <c r="G385" s="27"/>
      <c r="H385" s="27"/>
    </row>
    <row r="386" s="19" customFormat="1" ht="26.05" customHeight="1" spans="1:8">
      <c r="A386" s="23"/>
      <c r="B386" s="26" t="s">
        <v>1021</v>
      </c>
      <c r="C386" s="26"/>
      <c r="D386" s="26"/>
      <c r="E386" s="27"/>
      <c r="F386" s="27"/>
      <c r="G386" s="27"/>
      <c r="H386" s="27"/>
    </row>
    <row r="387" s="19" customFormat="1" ht="26.05" customHeight="1" spans="1:8">
      <c r="A387" s="23"/>
      <c r="B387" s="26" t="s">
        <v>1022</v>
      </c>
      <c r="C387" s="26"/>
      <c r="D387" s="26"/>
      <c r="E387" s="27"/>
      <c r="F387" s="27"/>
      <c r="G387" s="27"/>
      <c r="H387" s="27"/>
    </row>
    <row r="388" s="19" customFormat="1" ht="26.05" customHeight="1" spans="1:8">
      <c r="A388" s="23" t="s">
        <v>1023</v>
      </c>
      <c r="B388" s="25" t="s">
        <v>1024</v>
      </c>
      <c r="C388" s="25"/>
      <c r="D388" s="25"/>
      <c r="E388" s="25"/>
      <c r="F388" s="25"/>
      <c r="G388" s="25"/>
      <c r="H388" s="25"/>
    </row>
    <row r="389" s="19" customFormat="1" ht="27.6" customHeight="1" spans="1:8">
      <c r="A389" s="23"/>
      <c r="B389" s="26" t="s">
        <v>1214</v>
      </c>
      <c r="C389" s="26"/>
      <c r="D389" s="26"/>
      <c r="E389" s="26"/>
      <c r="F389" s="26"/>
      <c r="G389" s="26"/>
      <c r="H389" s="26"/>
    </row>
    <row r="390" s="19" customFormat="1" ht="27.6" customHeight="1" spans="1:8">
      <c r="A390" s="23"/>
      <c r="B390" s="26" t="s">
        <v>1215</v>
      </c>
      <c r="C390" s="26"/>
      <c r="D390" s="26"/>
      <c r="E390" s="26"/>
      <c r="F390" s="26"/>
      <c r="G390" s="26"/>
      <c r="H390" s="26"/>
    </row>
    <row r="391" s="19" customFormat="1" ht="32" customHeight="1" spans="1:8">
      <c r="A391" s="23" t="s">
        <v>1026</v>
      </c>
      <c r="B391" s="34" t="s">
        <v>789</v>
      </c>
      <c r="C391" s="34" t="s">
        <v>790</v>
      </c>
      <c r="D391" s="34" t="s">
        <v>791</v>
      </c>
      <c r="E391" s="35" t="s">
        <v>1198</v>
      </c>
      <c r="F391" s="34" t="s">
        <v>793</v>
      </c>
      <c r="G391" s="35" t="s">
        <v>1199</v>
      </c>
      <c r="H391" s="34" t="s">
        <v>795</v>
      </c>
    </row>
    <row r="392" s="19" customFormat="1" ht="32" customHeight="1" spans="1:8">
      <c r="A392" s="23"/>
      <c r="B392" s="25" t="s">
        <v>1027</v>
      </c>
      <c r="C392" s="25" t="s">
        <v>1031</v>
      </c>
      <c r="D392" s="23" t="s">
        <v>1216</v>
      </c>
      <c r="E392" s="23" t="s">
        <v>843</v>
      </c>
      <c r="F392" s="25" t="s">
        <v>916</v>
      </c>
      <c r="G392" s="23" t="s">
        <v>950</v>
      </c>
      <c r="H392" s="30" t="s">
        <v>802</v>
      </c>
    </row>
    <row r="393" s="19" customFormat="1" ht="32" customHeight="1" spans="1:8">
      <c r="A393" s="23"/>
      <c r="B393" s="25"/>
      <c r="C393" s="25"/>
      <c r="D393" s="23" t="s">
        <v>1217</v>
      </c>
      <c r="E393" s="23" t="s">
        <v>843</v>
      </c>
      <c r="F393" s="25" t="s">
        <v>800</v>
      </c>
      <c r="G393" s="23" t="s">
        <v>801</v>
      </c>
      <c r="H393" s="30" t="s">
        <v>802</v>
      </c>
    </row>
    <row r="394" s="19" customFormat="1" ht="54" customHeight="1" spans="1:8">
      <c r="A394" s="23"/>
      <c r="B394" s="25"/>
      <c r="C394" s="25" t="s">
        <v>1033</v>
      </c>
      <c r="D394" s="23" t="s">
        <v>1218</v>
      </c>
      <c r="E394" s="23"/>
      <c r="F394" s="25" t="s">
        <v>1219</v>
      </c>
      <c r="G394" s="23"/>
      <c r="H394" s="30" t="s">
        <v>802</v>
      </c>
    </row>
    <row r="395" s="19" customFormat="1" ht="32" customHeight="1" spans="1:8">
      <c r="A395" s="23"/>
      <c r="B395" s="25"/>
      <c r="C395" s="25" t="s">
        <v>1028</v>
      </c>
      <c r="D395" s="23" t="s">
        <v>1220</v>
      </c>
      <c r="E395" s="23" t="s">
        <v>843</v>
      </c>
      <c r="F395" s="25" t="s">
        <v>800</v>
      </c>
      <c r="G395" s="23" t="s">
        <v>801</v>
      </c>
      <c r="H395" s="30" t="s">
        <v>802</v>
      </c>
    </row>
    <row r="396" s="19" customFormat="1" ht="32" customHeight="1" spans="1:8">
      <c r="A396" s="23"/>
      <c r="B396" s="25"/>
      <c r="C396" s="25" t="s">
        <v>1035</v>
      </c>
      <c r="D396" s="23" t="s">
        <v>1121</v>
      </c>
      <c r="E396" s="23" t="s">
        <v>814</v>
      </c>
      <c r="F396" s="25" t="s">
        <v>996</v>
      </c>
      <c r="G396" s="23" t="s">
        <v>1056</v>
      </c>
      <c r="H396" s="30" t="s">
        <v>802</v>
      </c>
    </row>
    <row r="397" s="19" customFormat="1" ht="32" customHeight="1" spans="1:8">
      <c r="A397" s="23"/>
      <c r="B397" s="25" t="s">
        <v>1039</v>
      </c>
      <c r="C397" s="25" t="s">
        <v>1090</v>
      </c>
      <c r="D397" s="23" t="s">
        <v>1221</v>
      </c>
      <c r="E397" s="23"/>
      <c r="F397" s="25" t="s">
        <v>1222</v>
      </c>
      <c r="G397" s="23"/>
      <c r="H397" s="30" t="s">
        <v>802</v>
      </c>
    </row>
    <row r="398" s="19" customFormat="1" ht="32" customHeight="1" spans="1:8">
      <c r="A398" s="23"/>
      <c r="B398" s="25"/>
      <c r="C398" s="25" t="s">
        <v>1040</v>
      </c>
      <c r="D398" s="23" t="s">
        <v>1223</v>
      </c>
      <c r="E398" s="23" t="s">
        <v>843</v>
      </c>
      <c r="F398" s="25" t="s">
        <v>800</v>
      </c>
      <c r="G398" s="23" t="s">
        <v>801</v>
      </c>
      <c r="H398" s="30" t="s">
        <v>802</v>
      </c>
    </row>
    <row r="399" s="19" customFormat="1" ht="32" customHeight="1" spans="1:8">
      <c r="A399" s="23"/>
      <c r="B399" s="25" t="s">
        <v>1044</v>
      </c>
      <c r="C399" s="25" t="s">
        <v>1051</v>
      </c>
      <c r="D399" s="23" t="s">
        <v>1224</v>
      </c>
      <c r="E399" s="23" t="s">
        <v>843</v>
      </c>
      <c r="F399" s="25" t="s">
        <v>800</v>
      </c>
      <c r="G399" s="23" t="s">
        <v>801</v>
      </c>
      <c r="H399" s="30" t="s">
        <v>802</v>
      </c>
    </row>
    <row r="400" s="19" customFormat="1" ht="8.25" customHeight="1" spans="1:8">
      <c r="A400" s="36"/>
      <c r="B400" s="36"/>
      <c r="C400" s="36"/>
      <c r="D400" s="36"/>
      <c r="E400" s="36"/>
      <c r="F400" s="36"/>
      <c r="G400" s="36"/>
      <c r="H400" s="36"/>
    </row>
    <row r="401" s="19" customFormat="1" ht="26.05" customHeight="1" spans="1:8">
      <c r="A401" s="23" t="s">
        <v>1010</v>
      </c>
      <c r="B401" s="24" t="s">
        <v>668</v>
      </c>
      <c r="C401" s="24"/>
      <c r="D401" s="24"/>
      <c r="E401" s="24"/>
      <c r="F401" s="24"/>
      <c r="G401" s="24"/>
      <c r="H401" s="24"/>
    </row>
    <row r="402" s="19" customFormat="1" ht="26.05" customHeight="1" spans="1:8">
      <c r="A402" s="23" t="s">
        <v>1011</v>
      </c>
      <c r="B402" s="25" t="s">
        <v>1195</v>
      </c>
      <c r="C402" s="25"/>
      <c r="D402" s="25"/>
      <c r="E402" s="25" t="s">
        <v>1012</v>
      </c>
      <c r="F402" s="25" t="s">
        <v>1196</v>
      </c>
      <c r="G402" s="25"/>
      <c r="H402" s="25"/>
    </row>
    <row r="403" s="19" customFormat="1" ht="26.05" customHeight="1" spans="1:8">
      <c r="A403" s="23" t="s">
        <v>1014</v>
      </c>
      <c r="B403" s="26" t="s">
        <v>1015</v>
      </c>
      <c r="C403" s="26"/>
      <c r="D403" s="26"/>
      <c r="E403" s="27">
        <v>5</v>
      </c>
      <c r="F403" s="27"/>
      <c r="G403" s="27"/>
      <c r="H403" s="27"/>
    </row>
    <row r="404" s="19" customFormat="1" ht="26.05" customHeight="1" spans="1:8">
      <c r="A404" s="23"/>
      <c r="B404" s="26" t="s">
        <v>1016</v>
      </c>
      <c r="C404" s="26"/>
      <c r="D404" s="26"/>
      <c r="E404" s="27">
        <v>5</v>
      </c>
      <c r="F404" s="27"/>
      <c r="G404" s="27"/>
      <c r="H404" s="27"/>
    </row>
    <row r="405" s="19" customFormat="1" ht="26.05" customHeight="1" spans="1:8">
      <c r="A405" s="23"/>
      <c r="B405" s="26" t="s">
        <v>1017</v>
      </c>
      <c r="C405" s="26"/>
      <c r="D405" s="26"/>
      <c r="E405" s="27">
        <v>5</v>
      </c>
      <c r="F405" s="27"/>
      <c r="G405" s="27"/>
      <c r="H405" s="27"/>
    </row>
    <row r="406" s="19" customFormat="1" ht="26.05" customHeight="1" spans="1:8">
      <c r="A406" s="23"/>
      <c r="B406" s="26" t="s">
        <v>1018</v>
      </c>
      <c r="C406" s="26"/>
      <c r="D406" s="26"/>
      <c r="E406" s="27"/>
      <c r="F406" s="27"/>
      <c r="G406" s="27"/>
      <c r="H406" s="27"/>
    </row>
    <row r="407" s="19" customFormat="1" ht="26.05" customHeight="1" spans="1:8">
      <c r="A407" s="23"/>
      <c r="B407" s="26" t="s">
        <v>1019</v>
      </c>
      <c r="C407" s="26"/>
      <c r="D407" s="26"/>
      <c r="E407" s="27"/>
      <c r="F407" s="27"/>
      <c r="G407" s="27"/>
      <c r="H407" s="27"/>
    </row>
    <row r="408" s="19" customFormat="1" ht="26.05" customHeight="1" spans="1:8">
      <c r="A408" s="23"/>
      <c r="B408" s="26" t="s">
        <v>1020</v>
      </c>
      <c r="C408" s="26"/>
      <c r="D408" s="26"/>
      <c r="E408" s="27"/>
      <c r="F408" s="27"/>
      <c r="G408" s="27"/>
      <c r="H408" s="27"/>
    </row>
    <row r="409" s="19" customFormat="1" ht="26.05" customHeight="1" spans="1:8">
      <c r="A409" s="23"/>
      <c r="B409" s="26" t="s">
        <v>1021</v>
      </c>
      <c r="C409" s="26"/>
      <c r="D409" s="26"/>
      <c r="E409" s="27"/>
      <c r="F409" s="27"/>
      <c r="G409" s="27"/>
      <c r="H409" s="27"/>
    </row>
    <row r="410" s="19" customFormat="1" ht="26.05" customHeight="1" spans="1:8">
      <c r="A410" s="23"/>
      <c r="B410" s="26" t="s">
        <v>1022</v>
      </c>
      <c r="C410" s="26"/>
      <c r="D410" s="26"/>
      <c r="E410" s="27"/>
      <c r="F410" s="27"/>
      <c r="G410" s="27"/>
      <c r="H410" s="27"/>
    </row>
    <row r="411" s="19" customFormat="1" ht="26.05" customHeight="1" spans="1:8">
      <c r="A411" s="23" t="s">
        <v>1023</v>
      </c>
      <c r="B411" s="25" t="s">
        <v>1024</v>
      </c>
      <c r="C411" s="25"/>
      <c r="D411" s="25"/>
      <c r="E411" s="25"/>
      <c r="F411" s="25"/>
      <c r="G411" s="25"/>
      <c r="H411" s="25"/>
    </row>
    <row r="412" s="19" customFormat="1" ht="27.6" customHeight="1" spans="1:8">
      <c r="A412" s="23"/>
      <c r="B412" s="26" t="s">
        <v>1225</v>
      </c>
      <c r="C412" s="26"/>
      <c r="D412" s="26"/>
      <c r="E412" s="26"/>
      <c r="F412" s="26"/>
      <c r="G412" s="26"/>
      <c r="H412" s="26"/>
    </row>
    <row r="413" s="19" customFormat="1" ht="16.25" customHeight="1" spans="1:8">
      <c r="A413" s="23" t="s">
        <v>1026</v>
      </c>
      <c r="B413" s="25" t="s">
        <v>789</v>
      </c>
      <c r="C413" s="25" t="s">
        <v>790</v>
      </c>
      <c r="D413" s="25" t="s">
        <v>791</v>
      </c>
      <c r="E413" s="23" t="s">
        <v>792</v>
      </c>
      <c r="F413" s="25" t="s">
        <v>793</v>
      </c>
      <c r="G413" s="23" t="s">
        <v>794</v>
      </c>
      <c r="H413" s="25" t="s">
        <v>795</v>
      </c>
    </row>
    <row r="414" s="19" customFormat="1" ht="16.25" customHeight="1" spans="1:8">
      <c r="A414" s="23"/>
      <c r="B414" s="25"/>
      <c r="C414" s="25"/>
      <c r="D414" s="25"/>
      <c r="E414" s="23"/>
      <c r="F414" s="25"/>
      <c r="G414" s="23"/>
      <c r="H414" s="25"/>
    </row>
    <row r="415" s="19" customFormat="1" ht="26.05" customHeight="1" spans="1:8">
      <c r="A415" s="23"/>
      <c r="B415" s="24" t="s">
        <v>1027</v>
      </c>
      <c r="C415" s="24" t="s">
        <v>1028</v>
      </c>
      <c r="D415" s="26" t="s">
        <v>1106</v>
      </c>
      <c r="E415" s="23" t="s">
        <v>799</v>
      </c>
      <c r="F415" s="25" t="s">
        <v>800</v>
      </c>
      <c r="G415" s="23" t="s">
        <v>801</v>
      </c>
      <c r="H415" s="28" t="s">
        <v>1030</v>
      </c>
    </row>
    <row r="416" s="19" customFormat="1" ht="26.05" customHeight="1" spans="1:8">
      <c r="A416" s="23"/>
      <c r="B416" s="24"/>
      <c r="C416" s="24" t="s">
        <v>1031</v>
      </c>
      <c r="D416" s="26" t="s">
        <v>1226</v>
      </c>
      <c r="E416" s="23" t="s">
        <v>799</v>
      </c>
      <c r="F416" s="25" t="s">
        <v>252</v>
      </c>
      <c r="G416" s="23" t="s">
        <v>835</v>
      </c>
      <c r="H416" s="28" t="s">
        <v>1030</v>
      </c>
    </row>
    <row r="417" s="19" customFormat="1" ht="26.05" customHeight="1" spans="1:8">
      <c r="A417" s="23"/>
      <c r="B417" s="24"/>
      <c r="C417" s="24" t="s">
        <v>1033</v>
      </c>
      <c r="D417" s="26" t="s">
        <v>1227</v>
      </c>
      <c r="E417" s="23" t="s">
        <v>843</v>
      </c>
      <c r="F417" s="25" t="s">
        <v>875</v>
      </c>
      <c r="G417" s="23" t="s">
        <v>801</v>
      </c>
      <c r="H417" s="28" t="s">
        <v>1030</v>
      </c>
    </row>
    <row r="418" s="19" customFormat="1" ht="26.05" customHeight="1" spans="1:8">
      <c r="A418" s="23"/>
      <c r="B418" s="24"/>
      <c r="C418" s="24" t="s">
        <v>1035</v>
      </c>
      <c r="D418" s="26" t="s">
        <v>1121</v>
      </c>
      <c r="E418" s="23" t="s">
        <v>814</v>
      </c>
      <c r="F418" s="25" t="s">
        <v>817</v>
      </c>
      <c r="G418" s="23" t="s">
        <v>1056</v>
      </c>
      <c r="H418" s="28" t="s">
        <v>1030</v>
      </c>
    </row>
    <row r="419" s="19" customFormat="1" ht="26.05" customHeight="1" spans="1:8">
      <c r="A419" s="23"/>
      <c r="B419" s="24" t="s">
        <v>1039</v>
      </c>
      <c r="C419" s="24" t="s">
        <v>1040</v>
      </c>
      <c r="D419" s="26" t="s">
        <v>1228</v>
      </c>
      <c r="E419" s="23"/>
      <c r="F419" s="25" t="s">
        <v>1229</v>
      </c>
      <c r="G419" s="23"/>
      <c r="H419" s="28" t="s">
        <v>1030</v>
      </c>
    </row>
    <row r="420" s="19" customFormat="1" ht="26.05" customHeight="1" spans="1:8">
      <c r="A420" s="23"/>
      <c r="B420" s="24"/>
      <c r="C420" s="24" t="s">
        <v>1090</v>
      </c>
      <c r="D420" s="26" t="s">
        <v>1230</v>
      </c>
      <c r="E420" s="23"/>
      <c r="F420" s="25" t="s">
        <v>1151</v>
      </c>
      <c r="G420" s="23"/>
      <c r="H420" s="28" t="s">
        <v>1030</v>
      </c>
    </row>
    <row r="421" s="19" customFormat="1" ht="26.05" customHeight="1" spans="1:8">
      <c r="A421" s="23"/>
      <c r="B421" s="24" t="s">
        <v>1044</v>
      </c>
      <c r="C421" s="24" t="s">
        <v>1045</v>
      </c>
      <c r="D421" s="26" t="s">
        <v>1093</v>
      </c>
      <c r="E421" s="23" t="s">
        <v>843</v>
      </c>
      <c r="F421" s="25" t="s">
        <v>800</v>
      </c>
      <c r="G421" s="23" t="s">
        <v>801</v>
      </c>
      <c r="H421" s="28" t="s">
        <v>1030</v>
      </c>
    </row>
    <row r="422" s="19" customFormat="1" ht="8.25" customHeight="1" spans="1:8">
      <c r="A422" s="36"/>
      <c r="B422" s="36"/>
      <c r="C422" s="36"/>
      <c r="D422" s="36"/>
      <c r="E422" s="36"/>
      <c r="F422" s="36"/>
      <c r="G422" s="36"/>
      <c r="H422" s="36"/>
    </row>
    <row r="423" s="19" customFormat="1" ht="26.05" customHeight="1" spans="1:8">
      <c r="A423" s="23" t="s">
        <v>1010</v>
      </c>
      <c r="B423" s="24" t="s">
        <v>678</v>
      </c>
      <c r="C423" s="24"/>
      <c r="D423" s="24"/>
      <c r="E423" s="24"/>
      <c r="F423" s="24"/>
      <c r="G423" s="24"/>
      <c r="H423" s="24"/>
    </row>
    <row r="424" s="19" customFormat="1" ht="26.05" customHeight="1" spans="1:8">
      <c r="A424" s="23" t="s">
        <v>1011</v>
      </c>
      <c r="B424" s="25" t="s">
        <v>1195</v>
      </c>
      <c r="C424" s="25"/>
      <c r="D424" s="25"/>
      <c r="E424" s="25" t="s">
        <v>1012</v>
      </c>
      <c r="F424" s="25" t="s">
        <v>1196</v>
      </c>
      <c r="G424" s="25"/>
      <c r="H424" s="25"/>
    </row>
    <row r="425" s="19" customFormat="1" ht="26.05" customHeight="1" spans="1:8">
      <c r="A425" s="23" t="s">
        <v>1014</v>
      </c>
      <c r="B425" s="26" t="s">
        <v>1015</v>
      </c>
      <c r="C425" s="26"/>
      <c r="D425" s="26"/>
      <c r="E425" s="27">
        <v>90</v>
      </c>
      <c r="F425" s="27"/>
      <c r="G425" s="27"/>
      <c r="H425" s="27"/>
    </row>
    <row r="426" s="19" customFormat="1" ht="26.05" customHeight="1" spans="1:8">
      <c r="A426" s="23"/>
      <c r="B426" s="26" t="s">
        <v>1016</v>
      </c>
      <c r="C426" s="26"/>
      <c r="D426" s="26"/>
      <c r="E426" s="27">
        <v>90</v>
      </c>
      <c r="F426" s="27"/>
      <c r="G426" s="27"/>
      <c r="H426" s="27"/>
    </row>
    <row r="427" s="19" customFormat="1" ht="26.05" customHeight="1" spans="1:8">
      <c r="A427" s="23"/>
      <c r="B427" s="26" t="s">
        <v>1017</v>
      </c>
      <c r="C427" s="26"/>
      <c r="D427" s="26"/>
      <c r="E427" s="27">
        <v>90</v>
      </c>
      <c r="F427" s="27"/>
      <c r="G427" s="27"/>
      <c r="H427" s="27"/>
    </row>
    <row r="428" s="19" customFormat="1" ht="26.05" customHeight="1" spans="1:8">
      <c r="A428" s="23"/>
      <c r="B428" s="26" t="s">
        <v>1018</v>
      </c>
      <c r="C428" s="26"/>
      <c r="D428" s="26"/>
      <c r="E428" s="27"/>
      <c r="F428" s="27"/>
      <c r="G428" s="27"/>
      <c r="H428" s="27"/>
    </row>
    <row r="429" s="19" customFormat="1" ht="26.05" customHeight="1" spans="1:8">
      <c r="A429" s="23"/>
      <c r="B429" s="26" t="s">
        <v>1019</v>
      </c>
      <c r="C429" s="26"/>
      <c r="D429" s="26"/>
      <c r="E429" s="27"/>
      <c r="F429" s="27"/>
      <c r="G429" s="27"/>
      <c r="H429" s="27"/>
    </row>
    <row r="430" s="19" customFormat="1" ht="26.05" customHeight="1" spans="1:8">
      <c r="A430" s="23"/>
      <c r="B430" s="26" t="s">
        <v>1020</v>
      </c>
      <c r="C430" s="26"/>
      <c r="D430" s="26"/>
      <c r="E430" s="27"/>
      <c r="F430" s="27"/>
      <c r="G430" s="27"/>
      <c r="H430" s="27"/>
    </row>
    <row r="431" s="19" customFormat="1" ht="26.05" customHeight="1" spans="1:8">
      <c r="A431" s="23"/>
      <c r="B431" s="26" t="s">
        <v>1021</v>
      </c>
      <c r="C431" s="26"/>
      <c r="D431" s="26"/>
      <c r="E431" s="27"/>
      <c r="F431" s="27"/>
      <c r="G431" s="27"/>
      <c r="H431" s="27"/>
    </row>
    <row r="432" s="19" customFormat="1" ht="26.05" customHeight="1" spans="1:8">
      <c r="A432" s="23"/>
      <c r="B432" s="26" t="s">
        <v>1022</v>
      </c>
      <c r="C432" s="26"/>
      <c r="D432" s="26"/>
      <c r="E432" s="27"/>
      <c r="F432" s="27"/>
      <c r="G432" s="27"/>
      <c r="H432" s="27"/>
    </row>
    <row r="433" s="19" customFormat="1" ht="26.05" customHeight="1" spans="1:8">
      <c r="A433" s="23" t="s">
        <v>1023</v>
      </c>
      <c r="B433" s="25" t="s">
        <v>1024</v>
      </c>
      <c r="C433" s="25"/>
      <c r="D433" s="25"/>
      <c r="E433" s="25"/>
      <c r="F433" s="25"/>
      <c r="G433" s="25"/>
      <c r="H433" s="25"/>
    </row>
    <row r="434" s="19" customFormat="1" ht="26.05" customHeight="1" spans="1:8">
      <c r="A434" s="23"/>
      <c r="B434" s="26" t="s">
        <v>1231</v>
      </c>
      <c r="C434" s="26"/>
      <c r="D434" s="26"/>
      <c r="E434" s="26"/>
      <c r="F434" s="26"/>
      <c r="G434" s="26"/>
      <c r="H434" s="26"/>
    </row>
    <row r="435" s="19" customFormat="1" ht="16.25" customHeight="1" spans="1:8">
      <c r="A435" s="23" t="s">
        <v>1026</v>
      </c>
      <c r="B435" s="25" t="s">
        <v>789</v>
      </c>
      <c r="C435" s="25" t="s">
        <v>790</v>
      </c>
      <c r="D435" s="25" t="s">
        <v>791</v>
      </c>
      <c r="E435" s="23" t="s">
        <v>792</v>
      </c>
      <c r="F435" s="25" t="s">
        <v>793</v>
      </c>
      <c r="G435" s="23" t="s">
        <v>794</v>
      </c>
      <c r="H435" s="25" t="s">
        <v>795</v>
      </c>
    </row>
    <row r="436" s="19" customFormat="1" ht="16.25" customHeight="1" spans="1:8">
      <c r="A436" s="23"/>
      <c r="B436" s="25"/>
      <c r="C436" s="25"/>
      <c r="D436" s="25"/>
      <c r="E436" s="23"/>
      <c r="F436" s="25"/>
      <c r="G436" s="23"/>
      <c r="H436" s="25"/>
    </row>
    <row r="437" s="19" customFormat="1" ht="27.6" customHeight="1" spans="1:8">
      <c r="A437" s="23"/>
      <c r="B437" s="24" t="s">
        <v>1027</v>
      </c>
      <c r="C437" s="24" t="s">
        <v>1028</v>
      </c>
      <c r="D437" s="26" t="s">
        <v>1232</v>
      </c>
      <c r="E437" s="23" t="s">
        <v>843</v>
      </c>
      <c r="F437" s="25" t="s">
        <v>800</v>
      </c>
      <c r="G437" s="23" t="s">
        <v>801</v>
      </c>
      <c r="H437" s="28" t="s">
        <v>1030</v>
      </c>
    </row>
    <row r="438" s="19" customFormat="1" ht="26.05" customHeight="1" spans="1:8">
      <c r="A438" s="23"/>
      <c r="B438" s="24"/>
      <c r="C438" s="24" t="s">
        <v>1033</v>
      </c>
      <c r="D438" s="26" t="s">
        <v>1227</v>
      </c>
      <c r="E438" s="23" t="s">
        <v>843</v>
      </c>
      <c r="F438" s="25" t="s">
        <v>800</v>
      </c>
      <c r="G438" s="23" t="s">
        <v>801</v>
      </c>
      <c r="H438" s="28" t="s">
        <v>1030</v>
      </c>
    </row>
    <row r="439" s="19" customFormat="1" ht="26.05" customHeight="1" spans="1:8">
      <c r="A439" s="23"/>
      <c r="B439" s="24"/>
      <c r="C439" s="24" t="s">
        <v>1035</v>
      </c>
      <c r="D439" s="26" t="s">
        <v>1121</v>
      </c>
      <c r="E439" s="23" t="s">
        <v>814</v>
      </c>
      <c r="F439" s="25" t="s">
        <v>1083</v>
      </c>
      <c r="G439" s="23" t="s">
        <v>1056</v>
      </c>
      <c r="H439" s="28" t="s">
        <v>1030</v>
      </c>
    </row>
    <row r="440" s="19" customFormat="1" ht="27.6" customHeight="1" spans="1:8">
      <c r="A440" s="23"/>
      <c r="B440" s="24"/>
      <c r="C440" s="24" t="s">
        <v>1031</v>
      </c>
      <c r="D440" s="26" t="s">
        <v>1200</v>
      </c>
      <c r="E440" s="23" t="s">
        <v>799</v>
      </c>
      <c r="F440" s="25" t="s">
        <v>916</v>
      </c>
      <c r="G440" s="23" t="s">
        <v>917</v>
      </c>
      <c r="H440" s="28" t="s">
        <v>1030</v>
      </c>
    </row>
    <row r="441" s="19" customFormat="1" ht="26.05" customHeight="1" spans="1:8">
      <c r="A441" s="23"/>
      <c r="B441" s="24" t="s">
        <v>1039</v>
      </c>
      <c r="C441" s="24" t="s">
        <v>1040</v>
      </c>
      <c r="D441" s="26" t="s">
        <v>1233</v>
      </c>
      <c r="E441" s="23" t="s">
        <v>799</v>
      </c>
      <c r="F441" s="25" t="s">
        <v>1083</v>
      </c>
      <c r="G441" s="23" t="s">
        <v>1234</v>
      </c>
      <c r="H441" s="28" t="s">
        <v>1030</v>
      </c>
    </row>
    <row r="442" s="19" customFormat="1" ht="26.05" customHeight="1" spans="1:8">
      <c r="A442" s="23"/>
      <c r="B442" s="24"/>
      <c r="C442" s="24" t="s">
        <v>1042</v>
      </c>
      <c r="D442" s="26" t="s">
        <v>1120</v>
      </c>
      <c r="E442" s="23" t="s">
        <v>843</v>
      </c>
      <c r="F442" s="25" t="s">
        <v>800</v>
      </c>
      <c r="G442" s="23" t="s">
        <v>801</v>
      </c>
      <c r="H442" s="28" t="s">
        <v>1030</v>
      </c>
    </row>
    <row r="443" s="19" customFormat="1" ht="27.6" customHeight="1" spans="1:8">
      <c r="A443" s="23"/>
      <c r="B443" s="24" t="s">
        <v>1044</v>
      </c>
      <c r="C443" s="24" t="s">
        <v>1045</v>
      </c>
      <c r="D443" s="26" t="s">
        <v>1127</v>
      </c>
      <c r="E443" s="23" t="s">
        <v>843</v>
      </c>
      <c r="F443" s="25" t="s">
        <v>875</v>
      </c>
      <c r="G443" s="23" t="s">
        <v>801</v>
      </c>
      <c r="H443" s="28" t="s">
        <v>1030</v>
      </c>
    </row>
    <row r="444" s="19" customFormat="1" ht="8.25" customHeight="1" spans="1:8">
      <c r="A444" s="36"/>
      <c r="B444" s="36"/>
      <c r="C444" s="36"/>
      <c r="D444" s="36"/>
      <c r="E444" s="36"/>
      <c r="F444" s="36"/>
      <c r="G444" s="36"/>
      <c r="H444" s="36"/>
    </row>
    <row r="445" s="19" customFormat="1" ht="26.05" customHeight="1" spans="1:8">
      <c r="A445" s="23" t="s">
        <v>1010</v>
      </c>
      <c r="B445" s="24" t="s">
        <v>729</v>
      </c>
      <c r="C445" s="24"/>
      <c r="D445" s="24"/>
      <c r="E445" s="24"/>
      <c r="F445" s="24"/>
      <c r="G445" s="24"/>
      <c r="H445" s="24"/>
    </row>
    <row r="446" s="19" customFormat="1" ht="26.05" customHeight="1" spans="1:8">
      <c r="A446" s="23" t="s">
        <v>1011</v>
      </c>
      <c r="B446" s="25" t="s">
        <v>1195</v>
      </c>
      <c r="C446" s="25"/>
      <c r="D446" s="25"/>
      <c r="E446" s="25" t="s">
        <v>1012</v>
      </c>
      <c r="F446" s="25" t="s">
        <v>1235</v>
      </c>
      <c r="G446" s="25"/>
      <c r="H446" s="25"/>
    </row>
    <row r="447" s="19" customFormat="1" ht="26.05" customHeight="1" spans="1:8">
      <c r="A447" s="23" t="s">
        <v>1014</v>
      </c>
      <c r="B447" s="26" t="s">
        <v>1015</v>
      </c>
      <c r="C447" s="26"/>
      <c r="D447" s="26"/>
      <c r="E447" s="27">
        <v>150</v>
      </c>
      <c r="F447" s="27"/>
      <c r="G447" s="27"/>
      <c r="H447" s="27"/>
    </row>
    <row r="448" s="19" customFormat="1" ht="26.05" customHeight="1" spans="1:8">
      <c r="A448" s="23"/>
      <c r="B448" s="26" t="s">
        <v>1016</v>
      </c>
      <c r="C448" s="26"/>
      <c r="D448" s="26"/>
      <c r="E448" s="27">
        <v>150</v>
      </c>
      <c r="F448" s="27"/>
      <c r="G448" s="27"/>
      <c r="H448" s="27"/>
    </row>
    <row r="449" s="19" customFormat="1" ht="26.05" customHeight="1" spans="1:8">
      <c r="A449" s="23"/>
      <c r="B449" s="26" t="s">
        <v>1017</v>
      </c>
      <c r="C449" s="26"/>
      <c r="D449" s="26"/>
      <c r="E449" s="27">
        <v>150</v>
      </c>
      <c r="F449" s="27"/>
      <c r="G449" s="27"/>
      <c r="H449" s="27"/>
    </row>
    <row r="450" s="19" customFormat="1" ht="26.05" customHeight="1" spans="1:8">
      <c r="A450" s="23"/>
      <c r="B450" s="26" t="s">
        <v>1018</v>
      </c>
      <c r="C450" s="26"/>
      <c r="D450" s="26"/>
      <c r="E450" s="27"/>
      <c r="F450" s="27"/>
      <c r="G450" s="27"/>
      <c r="H450" s="27"/>
    </row>
    <row r="451" s="19" customFormat="1" ht="26.05" customHeight="1" spans="1:8">
      <c r="A451" s="23"/>
      <c r="B451" s="26" t="s">
        <v>1019</v>
      </c>
      <c r="C451" s="26"/>
      <c r="D451" s="26"/>
      <c r="E451" s="27"/>
      <c r="F451" s="27"/>
      <c r="G451" s="27"/>
      <c r="H451" s="27"/>
    </row>
    <row r="452" s="19" customFormat="1" ht="26.05" customHeight="1" spans="1:8">
      <c r="A452" s="23"/>
      <c r="B452" s="26" t="s">
        <v>1020</v>
      </c>
      <c r="C452" s="26"/>
      <c r="D452" s="26"/>
      <c r="E452" s="27"/>
      <c r="F452" s="27"/>
      <c r="G452" s="27"/>
      <c r="H452" s="27"/>
    </row>
    <row r="453" s="19" customFormat="1" ht="26.05" customHeight="1" spans="1:8">
      <c r="A453" s="23"/>
      <c r="B453" s="26" t="s">
        <v>1021</v>
      </c>
      <c r="C453" s="26"/>
      <c r="D453" s="26"/>
      <c r="E453" s="27"/>
      <c r="F453" s="27"/>
      <c r="G453" s="27"/>
      <c r="H453" s="27"/>
    </row>
    <row r="454" s="19" customFormat="1" ht="26.05" customHeight="1" spans="1:8">
      <c r="A454" s="23"/>
      <c r="B454" s="26" t="s">
        <v>1022</v>
      </c>
      <c r="C454" s="26"/>
      <c r="D454" s="26"/>
      <c r="E454" s="27"/>
      <c r="F454" s="27"/>
      <c r="G454" s="27"/>
      <c r="H454" s="27"/>
    </row>
    <row r="455" s="19" customFormat="1" ht="26.05" customHeight="1" spans="1:8">
      <c r="A455" s="23" t="s">
        <v>1023</v>
      </c>
      <c r="B455" s="25" t="s">
        <v>1024</v>
      </c>
      <c r="C455" s="25"/>
      <c r="D455" s="25"/>
      <c r="E455" s="25"/>
      <c r="F455" s="25"/>
      <c r="G455" s="25"/>
      <c r="H455" s="25"/>
    </row>
    <row r="456" s="19" customFormat="1" ht="56.05" customHeight="1" spans="1:8">
      <c r="A456" s="23"/>
      <c r="B456" s="26" t="s">
        <v>1236</v>
      </c>
      <c r="C456" s="26"/>
      <c r="D456" s="26"/>
      <c r="E456" s="26"/>
      <c r="F456" s="26"/>
      <c r="G456" s="26"/>
      <c r="H456" s="26"/>
    </row>
    <row r="457" s="19" customFormat="1" ht="16.25" customHeight="1" spans="1:8">
      <c r="A457" s="23" t="s">
        <v>1026</v>
      </c>
      <c r="B457" s="25" t="s">
        <v>789</v>
      </c>
      <c r="C457" s="25" t="s">
        <v>790</v>
      </c>
      <c r="D457" s="25" t="s">
        <v>791</v>
      </c>
      <c r="E457" s="23" t="s">
        <v>792</v>
      </c>
      <c r="F457" s="25" t="s">
        <v>793</v>
      </c>
      <c r="G457" s="23" t="s">
        <v>794</v>
      </c>
      <c r="H457" s="25" t="s">
        <v>795</v>
      </c>
    </row>
    <row r="458" s="19" customFormat="1" ht="16.25" customHeight="1" spans="1:8">
      <c r="A458" s="23"/>
      <c r="B458" s="25"/>
      <c r="C458" s="25"/>
      <c r="D458" s="25"/>
      <c r="E458" s="23"/>
      <c r="F458" s="25"/>
      <c r="G458" s="23"/>
      <c r="H458" s="25"/>
    </row>
    <row r="459" s="19" customFormat="1" ht="27.6" customHeight="1" spans="1:8">
      <c r="A459" s="23"/>
      <c r="B459" s="24" t="s">
        <v>1027</v>
      </c>
      <c r="C459" s="24" t="s">
        <v>1035</v>
      </c>
      <c r="D459" s="26" t="s">
        <v>1237</v>
      </c>
      <c r="E459" s="23" t="s">
        <v>814</v>
      </c>
      <c r="F459" s="25" t="s">
        <v>800</v>
      </c>
      <c r="G459" s="23" t="s">
        <v>801</v>
      </c>
      <c r="H459" s="28" t="s">
        <v>1030</v>
      </c>
    </row>
    <row r="460" s="19" customFormat="1" ht="27.6" customHeight="1" spans="1:8">
      <c r="A460" s="23"/>
      <c r="B460" s="24"/>
      <c r="C460" s="24" t="s">
        <v>1028</v>
      </c>
      <c r="D460" s="26" t="s">
        <v>1238</v>
      </c>
      <c r="E460" s="23" t="s">
        <v>843</v>
      </c>
      <c r="F460" s="25" t="s">
        <v>800</v>
      </c>
      <c r="G460" s="23" t="s">
        <v>801</v>
      </c>
      <c r="H460" s="28" t="s">
        <v>1030</v>
      </c>
    </row>
    <row r="461" s="19" customFormat="1" ht="26.05" customHeight="1" spans="1:8">
      <c r="A461" s="23"/>
      <c r="B461" s="24"/>
      <c r="C461" s="24" t="s">
        <v>1031</v>
      </c>
      <c r="D461" s="26" t="s">
        <v>1239</v>
      </c>
      <c r="E461" s="23" t="s">
        <v>843</v>
      </c>
      <c r="F461" s="25" t="s">
        <v>975</v>
      </c>
      <c r="G461" s="23" t="s">
        <v>1240</v>
      </c>
      <c r="H461" s="28" t="s">
        <v>1030</v>
      </c>
    </row>
    <row r="462" s="19" customFormat="1" ht="26.05" customHeight="1" spans="1:8">
      <c r="A462" s="23"/>
      <c r="B462" s="24"/>
      <c r="C462" s="24" t="s">
        <v>1033</v>
      </c>
      <c r="D462" s="26" t="s">
        <v>1241</v>
      </c>
      <c r="E462" s="23" t="s">
        <v>799</v>
      </c>
      <c r="F462" s="25" t="s">
        <v>800</v>
      </c>
      <c r="G462" s="23" t="s">
        <v>801</v>
      </c>
      <c r="H462" s="28" t="s">
        <v>1030</v>
      </c>
    </row>
    <row r="463" s="19" customFormat="1" ht="27.6" customHeight="1" spans="1:8">
      <c r="A463" s="23"/>
      <c r="B463" s="24"/>
      <c r="C463" s="24"/>
      <c r="D463" s="26" t="s">
        <v>1242</v>
      </c>
      <c r="E463" s="23" t="s">
        <v>843</v>
      </c>
      <c r="F463" s="25" t="s">
        <v>800</v>
      </c>
      <c r="G463" s="23" t="s">
        <v>801</v>
      </c>
      <c r="H463" s="28" t="s">
        <v>1030</v>
      </c>
    </row>
    <row r="464" s="19" customFormat="1" ht="26.05" customHeight="1" spans="1:8">
      <c r="A464" s="23"/>
      <c r="B464" s="24" t="s">
        <v>1039</v>
      </c>
      <c r="C464" s="24" t="s">
        <v>1042</v>
      </c>
      <c r="D464" s="26" t="s">
        <v>1194</v>
      </c>
      <c r="E464" s="23" t="s">
        <v>843</v>
      </c>
      <c r="F464" s="25" t="s">
        <v>800</v>
      </c>
      <c r="G464" s="23" t="s">
        <v>801</v>
      </c>
      <c r="H464" s="28" t="s">
        <v>1030</v>
      </c>
    </row>
    <row r="465" s="19" customFormat="1" ht="26.05" customHeight="1" spans="1:8">
      <c r="A465" s="23"/>
      <c r="B465" s="24"/>
      <c r="C465" s="24" t="s">
        <v>1040</v>
      </c>
      <c r="D465" s="26" t="s">
        <v>1243</v>
      </c>
      <c r="E465" s="23" t="s">
        <v>843</v>
      </c>
      <c r="F465" s="25" t="s">
        <v>902</v>
      </c>
      <c r="G465" s="23" t="s">
        <v>1114</v>
      </c>
      <c r="H465" s="28" t="s">
        <v>1030</v>
      </c>
    </row>
    <row r="466" s="19" customFormat="1" ht="26.05" customHeight="1" spans="1:8">
      <c r="A466" s="23"/>
      <c r="B466" s="24" t="s">
        <v>1044</v>
      </c>
      <c r="C466" s="24" t="s">
        <v>1051</v>
      </c>
      <c r="D466" s="26" t="s">
        <v>852</v>
      </c>
      <c r="E466" s="23" t="s">
        <v>843</v>
      </c>
      <c r="F466" s="25" t="s">
        <v>800</v>
      </c>
      <c r="G466" s="23" t="s">
        <v>801</v>
      </c>
      <c r="H466" s="28" t="s">
        <v>1030</v>
      </c>
    </row>
    <row r="467" s="19" customFormat="1" ht="8.25" customHeight="1" spans="1:8">
      <c r="A467" s="36"/>
      <c r="B467" s="36"/>
      <c r="C467" s="36"/>
      <c r="D467" s="36"/>
      <c r="E467" s="36"/>
      <c r="F467" s="36"/>
      <c r="G467" s="36"/>
      <c r="H467" s="36"/>
    </row>
    <row r="468" s="19" customFormat="1" ht="26.05" customHeight="1" spans="1:8">
      <c r="A468" s="23" t="s">
        <v>1010</v>
      </c>
      <c r="B468" s="24" t="s">
        <v>747</v>
      </c>
      <c r="C468" s="24"/>
      <c r="D468" s="24"/>
      <c r="E468" s="24"/>
      <c r="F468" s="24"/>
      <c r="G468" s="24"/>
      <c r="H468" s="24"/>
    </row>
    <row r="469" s="19" customFormat="1" ht="26.05" customHeight="1" spans="1:8">
      <c r="A469" s="23" t="s">
        <v>1011</v>
      </c>
      <c r="B469" s="25" t="s">
        <v>1195</v>
      </c>
      <c r="C469" s="25"/>
      <c r="D469" s="25"/>
      <c r="E469" s="25" t="s">
        <v>1012</v>
      </c>
      <c r="F469" s="25" t="s">
        <v>1244</v>
      </c>
      <c r="G469" s="25"/>
      <c r="H469" s="25"/>
    </row>
    <row r="470" s="19" customFormat="1" ht="26.05" customHeight="1" spans="1:8">
      <c r="A470" s="23" t="s">
        <v>1014</v>
      </c>
      <c r="B470" s="26" t="s">
        <v>1015</v>
      </c>
      <c r="C470" s="26"/>
      <c r="D470" s="26"/>
      <c r="E470" s="27">
        <v>15</v>
      </c>
      <c r="F470" s="27"/>
      <c r="G470" s="27"/>
      <c r="H470" s="27"/>
    </row>
    <row r="471" s="19" customFormat="1" ht="26.05" customHeight="1" spans="1:8">
      <c r="A471" s="23"/>
      <c r="B471" s="26" t="s">
        <v>1016</v>
      </c>
      <c r="C471" s="26"/>
      <c r="D471" s="26"/>
      <c r="E471" s="27">
        <v>15</v>
      </c>
      <c r="F471" s="27"/>
      <c r="G471" s="27"/>
      <c r="H471" s="27"/>
    </row>
    <row r="472" s="19" customFormat="1" ht="26.05" customHeight="1" spans="1:8">
      <c r="A472" s="23"/>
      <c r="B472" s="26" t="s">
        <v>1017</v>
      </c>
      <c r="C472" s="26"/>
      <c r="D472" s="26"/>
      <c r="E472" s="27">
        <v>15</v>
      </c>
      <c r="F472" s="27"/>
      <c r="G472" s="27"/>
      <c r="H472" s="27"/>
    </row>
    <row r="473" s="19" customFormat="1" ht="26.05" customHeight="1" spans="1:8">
      <c r="A473" s="23"/>
      <c r="B473" s="26" t="s">
        <v>1018</v>
      </c>
      <c r="C473" s="26"/>
      <c r="D473" s="26"/>
      <c r="E473" s="27"/>
      <c r="F473" s="27"/>
      <c r="G473" s="27"/>
      <c r="H473" s="27"/>
    </row>
    <row r="474" s="19" customFormat="1" ht="26.05" customHeight="1" spans="1:8">
      <c r="A474" s="23"/>
      <c r="B474" s="26" t="s">
        <v>1019</v>
      </c>
      <c r="C474" s="26"/>
      <c r="D474" s="26"/>
      <c r="E474" s="27"/>
      <c r="F474" s="27"/>
      <c r="G474" s="27"/>
      <c r="H474" s="27"/>
    </row>
    <row r="475" s="19" customFormat="1" ht="26.05" customHeight="1" spans="1:8">
      <c r="A475" s="23"/>
      <c r="B475" s="26" t="s">
        <v>1020</v>
      </c>
      <c r="C475" s="26"/>
      <c r="D475" s="26"/>
      <c r="E475" s="27"/>
      <c r="F475" s="27"/>
      <c r="G475" s="27"/>
      <c r="H475" s="27"/>
    </row>
    <row r="476" s="19" customFormat="1" ht="26.05" customHeight="1" spans="1:8">
      <c r="A476" s="23"/>
      <c r="B476" s="26" t="s">
        <v>1021</v>
      </c>
      <c r="C476" s="26"/>
      <c r="D476" s="26"/>
      <c r="E476" s="27"/>
      <c r="F476" s="27"/>
      <c r="G476" s="27"/>
      <c r="H476" s="27"/>
    </row>
    <row r="477" s="19" customFormat="1" ht="26.05" customHeight="1" spans="1:8">
      <c r="A477" s="23"/>
      <c r="B477" s="26" t="s">
        <v>1022</v>
      </c>
      <c r="C477" s="26"/>
      <c r="D477" s="26"/>
      <c r="E477" s="27"/>
      <c r="F477" s="27"/>
      <c r="G477" s="27"/>
      <c r="H477" s="27"/>
    </row>
    <row r="478" s="19" customFormat="1" ht="26.05" customHeight="1" spans="1:8">
      <c r="A478" s="23" t="s">
        <v>1023</v>
      </c>
      <c r="B478" s="25" t="s">
        <v>1024</v>
      </c>
      <c r="C478" s="25"/>
      <c r="D478" s="25"/>
      <c r="E478" s="25"/>
      <c r="F478" s="25"/>
      <c r="G478" s="25"/>
      <c r="H478" s="25"/>
    </row>
    <row r="479" s="19" customFormat="1" ht="26.05" customHeight="1" spans="1:8">
      <c r="A479" s="23"/>
      <c r="B479" s="26" t="s">
        <v>1245</v>
      </c>
      <c r="C479" s="26"/>
      <c r="D479" s="26"/>
      <c r="E479" s="26"/>
      <c r="F479" s="26"/>
      <c r="G479" s="26"/>
      <c r="H479" s="26"/>
    </row>
    <row r="480" s="19" customFormat="1" ht="16.25" customHeight="1" spans="1:8">
      <c r="A480" s="23" t="s">
        <v>1026</v>
      </c>
      <c r="B480" s="25" t="s">
        <v>789</v>
      </c>
      <c r="C480" s="25" t="s">
        <v>790</v>
      </c>
      <c r="D480" s="25" t="s">
        <v>791</v>
      </c>
      <c r="E480" s="23" t="s">
        <v>792</v>
      </c>
      <c r="F480" s="25" t="s">
        <v>793</v>
      </c>
      <c r="G480" s="23" t="s">
        <v>794</v>
      </c>
      <c r="H480" s="25" t="s">
        <v>795</v>
      </c>
    </row>
    <row r="481" s="19" customFormat="1" ht="16.25" customHeight="1" spans="1:8">
      <c r="A481" s="23"/>
      <c r="B481" s="25"/>
      <c r="C481" s="25"/>
      <c r="D481" s="25"/>
      <c r="E481" s="23"/>
      <c r="F481" s="25"/>
      <c r="G481" s="23"/>
      <c r="H481" s="25"/>
    </row>
    <row r="482" s="19" customFormat="1" ht="27.6" customHeight="1" spans="1:8">
      <c r="A482" s="23"/>
      <c r="B482" s="24" t="s">
        <v>1027</v>
      </c>
      <c r="C482" s="24" t="s">
        <v>1033</v>
      </c>
      <c r="D482" s="26" t="s">
        <v>1246</v>
      </c>
      <c r="E482" s="23" t="s">
        <v>814</v>
      </c>
      <c r="F482" s="25" t="s">
        <v>800</v>
      </c>
      <c r="G482" s="23" t="s">
        <v>801</v>
      </c>
      <c r="H482" s="28" t="s">
        <v>1030</v>
      </c>
    </row>
    <row r="483" s="19" customFormat="1" ht="26.05" customHeight="1" spans="1:8">
      <c r="A483" s="23"/>
      <c r="B483" s="24"/>
      <c r="C483" s="24" t="s">
        <v>1028</v>
      </c>
      <c r="D483" s="26" t="s">
        <v>1247</v>
      </c>
      <c r="E483" s="23" t="s">
        <v>843</v>
      </c>
      <c r="F483" s="25" t="s">
        <v>800</v>
      </c>
      <c r="G483" s="23" t="s">
        <v>801</v>
      </c>
      <c r="H483" s="28" t="s">
        <v>1030</v>
      </c>
    </row>
    <row r="484" s="19" customFormat="1" ht="26.05" customHeight="1" spans="1:8">
      <c r="A484" s="23"/>
      <c r="B484" s="24"/>
      <c r="C484" s="24" t="s">
        <v>1035</v>
      </c>
      <c r="D484" s="26" t="s">
        <v>1121</v>
      </c>
      <c r="E484" s="23" t="s">
        <v>799</v>
      </c>
      <c r="F484" s="25" t="s">
        <v>981</v>
      </c>
      <c r="G484" s="23" t="s">
        <v>1056</v>
      </c>
      <c r="H484" s="28" t="s">
        <v>1030</v>
      </c>
    </row>
    <row r="485" s="19" customFormat="1" ht="26.05" customHeight="1" spans="1:8">
      <c r="A485" s="23"/>
      <c r="B485" s="24"/>
      <c r="C485" s="24" t="s">
        <v>1031</v>
      </c>
      <c r="D485" s="26" t="s">
        <v>1248</v>
      </c>
      <c r="E485" s="23" t="s">
        <v>1249</v>
      </c>
      <c r="F485" s="25" t="s">
        <v>1250</v>
      </c>
      <c r="G485" s="23" t="s">
        <v>835</v>
      </c>
      <c r="H485" s="28" t="s">
        <v>1030</v>
      </c>
    </row>
    <row r="486" s="19" customFormat="1" ht="26.05" customHeight="1" spans="1:8">
      <c r="A486" s="23"/>
      <c r="B486" s="24" t="s">
        <v>1039</v>
      </c>
      <c r="C486" s="24" t="s">
        <v>1040</v>
      </c>
      <c r="D486" s="26" t="s">
        <v>1251</v>
      </c>
      <c r="E486" s="23"/>
      <c r="F486" s="25" t="s">
        <v>1252</v>
      </c>
      <c r="G486" s="23"/>
      <c r="H486" s="28" t="s">
        <v>1030</v>
      </c>
    </row>
    <row r="487" s="19" customFormat="1" ht="26.05" customHeight="1" spans="1:8">
      <c r="A487" s="23"/>
      <c r="B487" s="24"/>
      <c r="C487" s="24" t="s">
        <v>1042</v>
      </c>
      <c r="D487" s="26" t="s">
        <v>1253</v>
      </c>
      <c r="E487" s="23" t="s">
        <v>799</v>
      </c>
      <c r="F487" s="25" t="s">
        <v>800</v>
      </c>
      <c r="G487" s="23" t="s">
        <v>801</v>
      </c>
      <c r="H487" s="28" t="s">
        <v>1030</v>
      </c>
    </row>
    <row r="488" s="19" customFormat="1" ht="26.05" customHeight="1" spans="1:8">
      <c r="A488" s="23"/>
      <c r="B488" s="24" t="s">
        <v>1044</v>
      </c>
      <c r="C488" s="24" t="s">
        <v>1051</v>
      </c>
      <c r="D488" s="26" t="s">
        <v>1224</v>
      </c>
      <c r="E488" s="23" t="s">
        <v>843</v>
      </c>
      <c r="F488" s="25" t="s">
        <v>800</v>
      </c>
      <c r="G488" s="23" t="s">
        <v>801</v>
      </c>
      <c r="H488" s="28" t="s">
        <v>1030</v>
      </c>
    </row>
    <row r="489" s="19" customFormat="1" ht="8.25" customHeight="1" spans="1:8">
      <c r="A489" s="36"/>
      <c r="B489" s="36"/>
      <c r="C489" s="36"/>
      <c r="D489" s="36"/>
      <c r="E489" s="36"/>
      <c r="F489" s="36"/>
      <c r="G489" s="36"/>
      <c r="H489" s="36"/>
    </row>
    <row r="490" s="19" customFormat="1" ht="26.05" customHeight="1" spans="1:8">
      <c r="A490" s="23" t="s">
        <v>1010</v>
      </c>
      <c r="B490" s="24" t="s">
        <v>752</v>
      </c>
      <c r="C490" s="24"/>
      <c r="D490" s="24"/>
      <c r="E490" s="24"/>
      <c r="F490" s="24"/>
      <c r="G490" s="24"/>
      <c r="H490" s="24"/>
    </row>
    <row r="491" s="19" customFormat="1" ht="26.05" customHeight="1" spans="1:8">
      <c r="A491" s="23" t="s">
        <v>1011</v>
      </c>
      <c r="B491" s="25" t="s">
        <v>1195</v>
      </c>
      <c r="C491" s="25"/>
      <c r="D491" s="25"/>
      <c r="E491" s="25" t="s">
        <v>1012</v>
      </c>
      <c r="F491" s="25" t="s">
        <v>1244</v>
      </c>
      <c r="G491" s="25"/>
      <c r="H491" s="25"/>
    </row>
    <row r="492" s="19" customFormat="1" ht="26.05" customHeight="1" spans="1:8">
      <c r="A492" s="23" t="s">
        <v>1014</v>
      </c>
      <c r="B492" s="26" t="s">
        <v>1015</v>
      </c>
      <c r="C492" s="26"/>
      <c r="D492" s="26"/>
      <c r="E492" s="27">
        <v>35</v>
      </c>
      <c r="F492" s="27"/>
      <c r="G492" s="27"/>
      <c r="H492" s="27"/>
    </row>
    <row r="493" s="19" customFormat="1" ht="26.05" customHeight="1" spans="1:8">
      <c r="A493" s="23"/>
      <c r="B493" s="26" t="s">
        <v>1016</v>
      </c>
      <c r="C493" s="26"/>
      <c r="D493" s="26"/>
      <c r="E493" s="27">
        <v>35</v>
      </c>
      <c r="F493" s="27"/>
      <c r="G493" s="27"/>
      <c r="H493" s="27"/>
    </row>
    <row r="494" s="19" customFormat="1" ht="26.05" customHeight="1" spans="1:8">
      <c r="A494" s="23"/>
      <c r="B494" s="26" t="s">
        <v>1017</v>
      </c>
      <c r="C494" s="26"/>
      <c r="D494" s="26"/>
      <c r="E494" s="27">
        <v>35</v>
      </c>
      <c r="F494" s="27"/>
      <c r="G494" s="27"/>
      <c r="H494" s="27"/>
    </row>
    <row r="495" s="19" customFormat="1" ht="26.05" customHeight="1" spans="1:8">
      <c r="A495" s="23"/>
      <c r="B495" s="26" t="s">
        <v>1018</v>
      </c>
      <c r="C495" s="26"/>
      <c r="D495" s="26"/>
      <c r="E495" s="27"/>
      <c r="F495" s="27"/>
      <c r="G495" s="27"/>
      <c r="H495" s="27"/>
    </row>
    <row r="496" s="19" customFormat="1" ht="26.05" customHeight="1" spans="1:8">
      <c r="A496" s="23"/>
      <c r="B496" s="26" t="s">
        <v>1019</v>
      </c>
      <c r="C496" s="26"/>
      <c r="D496" s="26"/>
      <c r="E496" s="27"/>
      <c r="F496" s="27"/>
      <c r="G496" s="27"/>
      <c r="H496" s="27"/>
    </row>
    <row r="497" s="19" customFormat="1" ht="26.05" customHeight="1" spans="1:8">
      <c r="A497" s="23"/>
      <c r="B497" s="26" t="s">
        <v>1020</v>
      </c>
      <c r="C497" s="26"/>
      <c r="D497" s="26"/>
      <c r="E497" s="27"/>
      <c r="F497" s="27"/>
      <c r="G497" s="27"/>
      <c r="H497" s="27"/>
    </row>
    <row r="498" s="19" customFormat="1" ht="26.05" customHeight="1" spans="1:8">
      <c r="A498" s="23"/>
      <c r="B498" s="26" t="s">
        <v>1021</v>
      </c>
      <c r="C498" s="26"/>
      <c r="D498" s="26"/>
      <c r="E498" s="27"/>
      <c r="F498" s="27"/>
      <c r="G498" s="27"/>
      <c r="H498" s="27"/>
    </row>
    <row r="499" s="19" customFormat="1" ht="26.05" customHeight="1" spans="1:8">
      <c r="A499" s="23"/>
      <c r="B499" s="26" t="s">
        <v>1022</v>
      </c>
      <c r="C499" s="26"/>
      <c r="D499" s="26"/>
      <c r="E499" s="27"/>
      <c r="F499" s="27"/>
      <c r="G499" s="27"/>
      <c r="H499" s="27"/>
    </row>
    <row r="500" s="19" customFormat="1" ht="26.05" customHeight="1" spans="1:8">
      <c r="A500" s="23" t="s">
        <v>1023</v>
      </c>
      <c r="B500" s="25" t="s">
        <v>1024</v>
      </c>
      <c r="C500" s="25"/>
      <c r="D500" s="25"/>
      <c r="E500" s="25"/>
      <c r="F500" s="25"/>
      <c r="G500" s="25"/>
      <c r="H500" s="25"/>
    </row>
    <row r="501" s="19" customFormat="1" ht="26.05" customHeight="1" spans="1:8">
      <c r="A501" s="23"/>
      <c r="B501" s="26" t="s">
        <v>1245</v>
      </c>
      <c r="C501" s="26"/>
      <c r="D501" s="26"/>
      <c r="E501" s="26"/>
      <c r="F501" s="26"/>
      <c r="G501" s="26"/>
      <c r="H501" s="26"/>
    </row>
    <row r="502" s="19" customFormat="1" ht="16.25" customHeight="1" spans="1:8">
      <c r="A502" s="23" t="s">
        <v>1026</v>
      </c>
      <c r="B502" s="25" t="s">
        <v>789</v>
      </c>
      <c r="C502" s="25" t="s">
        <v>790</v>
      </c>
      <c r="D502" s="25" t="s">
        <v>791</v>
      </c>
      <c r="E502" s="23" t="s">
        <v>792</v>
      </c>
      <c r="F502" s="25" t="s">
        <v>793</v>
      </c>
      <c r="G502" s="23" t="s">
        <v>794</v>
      </c>
      <c r="H502" s="25" t="s">
        <v>795</v>
      </c>
    </row>
    <row r="503" s="19" customFormat="1" ht="16.25" customHeight="1" spans="1:8">
      <c r="A503" s="23"/>
      <c r="B503" s="25"/>
      <c r="C503" s="25"/>
      <c r="D503" s="25"/>
      <c r="E503" s="23"/>
      <c r="F503" s="25"/>
      <c r="G503" s="23"/>
      <c r="H503" s="25"/>
    </row>
    <row r="504" s="19" customFormat="1" ht="26.05" customHeight="1" spans="1:8">
      <c r="A504" s="23"/>
      <c r="B504" s="24" t="s">
        <v>1027</v>
      </c>
      <c r="C504" s="24" t="s">
        <v>1031</v>
      </c>
      <c r="D504" s="26" t="s">
        <v>1248</v>
      </c>
      <c r="E504" s="23" t="s">
        <v>1249</v>
      </c>
      <c r="F504" s="25" t="s">
        <v>1250</v>
      </c>
      <c r="G504" s="23" t="s">
        <v>835</v>
      </c>
      <c r="H504" s="28" t="s">
        <v>1030</v>
      </c>
    </row>
    <row r="505" s="19" customFormat="1" ht="26.05" customHeight="1" spans="1:8">
      <c r="A505" s="23"/>
      <c r="B505" s="24"/>
      <c r="C505" s="24" t="s">
        <v>1028</v>
      </c>
      <c r="D505" s="26" t="s">
        <v>1247</v>
      </c>
      <c r="E505" s="23" t="s">
        <v>843</v>
      </c>
      <c r="F505" s="25" t="s">
        <v>800</v>
      </c>
      <c r="G505" s="23" t="s">
        <v>801</v>
      </c>
      <c r="H505" s="28" t="s">
        <v>1030</v>
      </c>
    </row>
    <row r="506" s="19" customFormat="1" ht="27.6" customHeight="1" spans="1:8">
      <c r="A506" s="23"/>
      <c r="B506" s="24"/>
      <c r="C506" s="24" t="s">
        <v>1033</v>
      </c>
      <c r="D506" s="26" t="s">
        <v>1246</v>
      </c>
      <c r="E506" s="23" t="s">
        <v>814</v>
      </c>
      <c r="F506" s="25" t="s">
        <v>800</v>
      </c>
      <c r="G506" s="23" t="s">
        <v>801</v>
      </c>
      <c r="H506" s="28" t="s">
        <v>1030</v>
      </c>
    </row>
    <row r="507" s="19" customFormat="1" ht="26.05" customHeight="1" spans="1:8">
      <c r="A507" s="23"/>
      <c r="B507" s="24"/>
      <c r="C507" s="24" t="s">
        <v>1035</v>
      </c>
      <c r="D507" s="26" t="s">
        <v>1121</v>
      </c>
      <c r="E507" s="23" t="s">
        <v>814</v>
      </c>
      <c r="F507" s="25" t="s">
        <v>981</v>
      </c>
      <c r="G507" s="23" t="s">
        <v>1056</v>
      </c>
      <c r="H507" s="28" t="s">
        <v>1030</v>
      </c>
    </row>
    <row r="508" s="19" customFormat="1" ht="26.05" customHeight="1" spans="1:8">
      <c r="A508" s="23"/>
      <c r="B508" s="24" t="s">
        <v>1044</v>
      </c>
      <c r="C508" s="24" t="s">
        <v>1051</v>
      </c>
      <c r="D508" s="26" t="s">
        <v>1224</v>
      </c>
      <c r="E508" s="23" t="s">
        <v>843</v>
      </c>
      <c r="F508" s="25" t="s">
        <v>800</v>
      </c>
      <c r="G508" s="23" t="s">
        <v>801</v>
      </c>
      <c r="H508" s="28" t="s">
        <v>1030</v>
      </c>
    </row>
    <row r="509" s="19" customFormat="1" ht="26.05" customHeight="1" spans="1:8">
      <c r="A509" s="23"/>
      <c r="B509" s="24" t="s">
        <v>1039</v>
      </c>
      <c r="C509" s="24" t="s">
        <v>1040</v>
      </c>
      <c r="D509" s="26" t="s">
        <v>1251</v>
      </c>
      <c r="E509" s="23"/>
      <c r="F509" s="25" t="s">
        <v>1252</v>
      </c>
      <c r="G509" s="23"/>
      <c r="H509" s="28" t="s">
        <v>1030</v>
      </c>
    </row>
    <row r="510" s="19" customFormat="1" ht="26.05" customHeight="1" spans="1:8">
      <c r="A510" s="23"/>
      <c r="B510" s="24"/>
      <c r="C510" s="24" t="s">
        <v>1042</v>
      </c>
      <c r="D510" s="26" t="s">
        <v>1253</v>
      </c>
      <c r="E510" s="23" t="s">
        <v>799</v>
      </c>
      <c r="F510" s="25" t="s">
        <v>800</v>
      </c>
      <c r="G510" s="23" t="s">
        <v>801</v>
      </c>
      <c r="H510" s="28" t="s">
        <v>1030</v>
      </c>
    </row>
    <row r="511" s="19" customFormat="1" ht="8.25" customHeight="1" spans="1:8">
      <c r="A511" s="36"/>
      <c r="B511" s="36"/>
      <c r="C511" s="36"/>
      <c r="D511" s="36"/>
      <c r="E511" s="36"/>
      <c r="F511" s="36"/>
      <c r="G511" s="36"/>
      <c r="H511" s="36"/>
    </row>
    <row r="512" s="19" customFormat="1" ht="26.05" customHeight="1" spans="1:8">
      <c r="A512" s="23" t="s">
        <v>1010</v>
      </c>
      <c r="B512" s="24" t="s">
        <v>1254</v>
      </c>
      <c r="C512" s="24"/>
      <c r="D512" s="24"/>
      <c r="E512" s="24"/>
      <c r="F512" s="24"/>
      <c r="G512" s="24"/>
      <c r="H512" s="24"/>
    </row>
    <row r="513" s="19" customFormat="1" ht="26.05" customHeight="1" spans="1:8">
      <c r="A513" s="23" t="s">
        <v>1011</v>
      </c>
      <c r="B513" s="25" t="s">
        <v>1195</v>
      </c>
      <c r="C513" s="25"/>
      <c r="D513" s="25"/>
      <c r="E513" s="25" t="s">
        <v>1012</v>
      </c>
      <c r="F513" s="25" t="s">
        <v>1255</v>
      </c>
      <c r="G513" s="25"/>
      <c r="H513" s="25"/>
    </row>
    <row r="514" s="19" customFormat="1" ht="26.05" customHeight="1" spans="1:8">
      <c r="A514" s="23" t="s">
        <v>1014</v>
      </c>
      <c r="B514" s="26" t="s">
        <v>1015</v>
      </c>
      <c r="C514" s="26"/>
      <c r="D514" s="26"/>
      <c r="E514" s="27">
        <v>30</v>
      </c>
      <c r="F514" s="27"/>
      <c r="G514" s="27"/>
      <c r="H514" s="27"/>
    </row>
    <row r="515" s="19" customFormat="1" ht="26.05" customHeight="1" spans="1:8">
      <c r="A515" s="23"/>
      <c r="B515" s="26" t="s">
        <v>1016</v>
      </c>
      <c r="C515" s="26"/>
      <c r="D515" s="26"/>
      <c r="E515" s="27">
        <v>30</v>
      </c>
      <c r="F515" s="27"/>
      <c r="G515" s="27"/>
      <c r="H515" s="27"/>
    </row>
    <row r="516" s="19" customFormat="1" ht="26.05" customHeight="1" spans="1:8">
      <c r="A516" s="23"/>
      <c r="B516" s="26" t="s">
        <v>1017</v>
      </c>
      <c r="C516" s="26"/>
      <c r="D516" s="26"/>
      <c r="E516" s="27">
        <v>30</v>
      </c>
      <c r="F516" s="27"/>
      <c r="G516" s="27"/>
      <c r="H516" s="27"/>
    </row>
    <row r="517" s="19" customFormat="1" ht="26.05" customHeight="1" spans="1:8">
      <c r="A517" s="23"/>
      <c r="B517" s="26" t="s">
        <v>1018</v>
      </c>
      <c r="C517" s="26"/>
      <c r="D517" s="26"/>
      <c r="E517" s="27"/>
      <c r="F517" s="27"/>
      <c r="G517" s="27"/>
      <c r="H517" s="27"/>
    </row>
    <row r="518" s="19" customFormat="1" ht="26.05" customHeight="1" spans="1:8">
      <c r="A518" s="23"/>
      <c r="B518" s="26" t="s">
        <v>1019</v>
      </c>
      <c r="C518" s="26"/>
      <c r="D518" s="26"/>
      <c r="E518" s="27"/>
      <c r="F518" s="27"/>
      <c r="G518" s="27"/>
      <c r="H518" s="27"/>
    </row>
    <row r="519" s="19" customFormat="1" ht="26.05" customHeight="1" spans="1:8">
      <c r="A519" s="23"/>
      <c r="B519" s="26" t="s">
        <v>1020</v>
      </c>
      <c r="C519" s="26"/>
      <c r="D519" s="26"/>
      <c r="E519" s="27"/>
      <c r="F519" s="27"/>
      <c r="G519" s="27"/>
      <c r="H519" s="27"/>
    </row>
    <row r="520" s="19" customFormat="1" ht="26.05" customHeight="1" spans="1:8">
      <c r="A520" s="23"/>
      <c r="B520" s="26" t="s">
        <v>1021</v>
      </c>
      <c r="C520" s="26"/>
      <c r="D520" s="26"/>
      <c r="E520" s="27"/>
      <c r="F520" s="27"/>
      <c r="G520" s="27"/>
      <c r="H520" s="27"/>
    </row>
    <row r="521" s="19" customFormat="1" ht="26.05" customHeight="1" spans="1:8">
      <c r="A521" s="23"/>
      <c r="B521" s="26" t="s">
        <v>1022</v>
      </c>
      <c r="C521" s="26"/>
      <c r="D521" s="26"/>
      <c r="E521" s="27"/>
      <c r="F521" s="27"/>
      <c r="G521" s="27"/>
      <c r="H521" s="27"/>
    </row>
    <row r="522" s="19" customFormat="1" ht="26.05" customHeight="1" spans="1:8">
      <c r="A522" s="23" t="s">
        <v>1023</v>
      </c>
      <c r="B522" s="25" t="s">
        <v>1024</v>
      </c>
      <c r="C522" s="25"/>
      <c r="D522" s="25"/>
      <c r="E522" s="25"/>
      <c r="F522" s="25"/>
      <c r="G522" s="25"/>
      <c r="H522" s="25"/>
    </row>
    <row r="523" s="19" customFormat="1" ht="26.05" customHeight="1" spans="1:8">
      <c r="A523" s="23"/>
      <c r="B523" s="26" t="s">
        <v>1256</v>
      </c>
      <c r="C523" s="26"/>
      <c r="D523" s="26"/>
      <c r="E523" s="26"/>
      <c r="F523" s="26"/>
      <c r="G523" s="26"/>
      <c r="H523" s="26"/>
    </row>
    <row r="524" s="19" customFormat="1" ht="16.25" customHeight="1" spans="1:8">
      <c r="A524" s="23" t="s">
        <v>1026</v>
      </c>
      <c r="B524" s="25" t="s">
        <v>789</v>
      </c>
      <c r="C524" s="25" t="s">
        <v>790</v>
      </c>
      <c r="D524" s="25" t="s">
        <v>791</v>
      </c>
      <c r="E524" s="23" t="s">
        <v>792</v>
      </c>
      <c r="F524" s="25" t="s">
        <v>793</v>
      </c>
      <c r="G524" s="23" t="s">
        <v>794</v>
      </c>
      <c r="H524" s="25" t="s">
        <v>795</v>
      </c>
    </row>
    <row r="525" s="19" customFormat="1" ht="16.25" customHeight="1" spans="1:8">
      <c r="A525" s="23"/>
      <c r="B525" s="25"/>
      <c r="C525" s="25"/>
      <c r="D525" s="25"/>
      <c r="E525" s="23"/>
      <c r="F525" s="25"/>
      <c r="G525" s="23"/>
      <c r="H525" s="25"/>
    </row>
    <row r="526" s="19" customFormat="1" ht="27.6" customHeight="1" spans="1:8">
      <c r="A526" s="23"/>
      <c r="B526" s="24" t="s">
        <v>1039</v>
      </c>
      <c r="C526" s="24" t="s">
        <v>1042</v>
      </c>
      <c r="D526" s="26" t="s">
        <v>1257</v>
      </c>
      <c r="E526" s="23" t="s">
        <v>843</v>
      </c>
      <c r="F526" s="25" t="s">
        <v>170</v>
      </c>
      <c r="G526" s="23" t="s">
        <v>801</v>
      </c>
      <c r="H526" s="28" t="s">
        <v>1030</v>
      </c>
    </row>
    <row r="527" s="19" customFormat="1" ht="26.05" customHeight="1" spans="1:8">
      <c r="A527" s="23"/>
      <c r="B527" s="24"/>
      <c r="C527" s="24" t="s">
        <v>1090</v>
      </c>
      <c r="D527" s="26" t="s">
        <v>1258</v>
      </c>
      <c r="E527" s="23"/>
      <c r="F527" s="25" t="s">
        <v>1259</v>
      </c>
      <c r="G527" s="23"/>
      <c r="H527" s="28" t="s">
        <v>1030</v>
      </c>
    </row>
    <row r="528" s="19" customFormat="1" ht="26.05" customHeight="1" spans="1:8">
      <c r="A528" s="23"/>
      <c r="B528" s="24" t="s">
        <v>1027</v>
      </c>
      <c r="C528" s="24" t="s">
        <v>1035</v>
      </c>
      <c r="D528" s="26" t="s">
        <v>1260</v>
      </c>
      <c r="E528" s="23" t="s">
        <v>843</v>
      </c>
      <c r="F528" s="25" t="s">
        <v>800</v>
      </c>
      <c r="G528" s="23" t="s">
        <v>1261</v>
      </c>
      <c r="H528" s="28" t="s">
        <v>1030</v>
      </c>
    </row>
    <row r="529" s="19" customFormat="1" ht="26.05" customHeight="1" spans="1:8">
      <c r="A529" s="23"/>
      <c r="B529" s="24"/>
      <c r="C529" s="24" t="s">
        <v>1031</v>
      </c>
      <c r="D529" s="26" t="s">
        <v>1262</v>
      </c>
      <c r="E529" s="23" t="s">
        <v>843</v>
      </c>
      <c r="F529" s="25" t="s">
        <v>219</v>
      </c>
      <c r="G529" s="23" t="s">
        <v>917</v>
      </c>
      <c r="H529" s="28" t="s">
        <v>1030</v>
      </c>
    </row>
    <row r="530" s="19" customFormat="1" ht="27.6" customHeight="1" spans="1:8">
      <c r="A530" s="23"/>
      <c r="B530" s="24"/>
      <c r="C530" s="24" t="s">
        <v>1033</v>
      </c>
      <c r="D530" s="26" t="s">
        <v>1263</v>
      </c>
      <c r="E530" s="23" t="s">
        <v>843</v>
      </c>
      <c r="F530" s="25" t="s">
        <v>170</v>
      </c>
      <c r="G530" s="23" t="s">
        <v>801</v>
      </c>
      <c r="H530" s="28" t="s">
        <v>1030</v>
      </c>
    </row>
    <row r="531" s="19" customFormat="1" ht="27.6" customHeight="1" spans="1:8">
      <c r="A531" s="23"/>
      <c r="B531" s="24"/>
      <c r="C531" s="24" t="s">
        <v>1028</v>
      </c>
      <c r="D531" s="26" t="s">
        <v>1264</v>
      </c>
      <c r="E531" s="23" t="s">
        <v>843</v>
      </c>
      <c r="F531" s="25" t="s">
        <v>800</v>
      </c>
      <c r="G531" s="23" t="s">
        <v>801</v>
      </c>
      <c r="H531" s="28" t="s">
        <v>1030</v>
      </c>
    </row>
    <row r="532" s="19" customFormat="1" ht="26.05" customHeight="1" spans="1:8">
      <c r="A532" s="23"/>
      <c r="B532" s="24" t="s">
        <v>1044</v>
      </c>
      <c r="C532" s="24" t="s">
        <v>1045</v>
      </c>
      <c r="D532" s="26" t="s">
        <v>852</v>
      </c>
      <c r="E532" s="23" t="s">
        <v>843</v>
      </c>
      <c r="F532" s="25" t="s">
        <v>800</v>
      </c>
      <c r="G532" s="23" t="s">
        <v>801</v>
      </c>
      <c r="H532" s="28" t="s">
        <v>1030</v>
      </c>
    </row>
    <row r="533" s="19" customFormat="1" ht="26.05" customHeight="1" spans="1:8">
      <c r="A533" s="23"/>
      <c r="B533" s="24"/>
      <c r="C533" s="24" t="s">
        <v>1051</v>
      </c>
      <c r="D533" s="26" t="s">
        <v>1213</v>
      </c>
      <c r="E533" s="23" t="s">
        <v>843</v>
      </c>
      <c r="F533" s="25" t="s">
        <v>800</v>
      </c>
      <c r="G533" s="23" t="s">
        <v>801</v>
      </c>
      <c r="H533" s="28" t="s">
        <v>1030</v>
      </c>
    </row>
  </sheetData>
  <mergeCells count="761">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25:H25"/>
    <mergeCell ref="B26:D26"/>
    <mergeCell ref="F26:H26"/>
    <mergeCell ref="B27:D27"/>
    <mergeCell ref="E27:H27"/>
    <mergeCell ref="B28:D28"/>
    <mergeCell ref="E28:H28"/>
    <mergeCell ref="B29:D29"/>
    <mergeCell ref="E29:H29"/>
    <mergeCell ref="B30:D30"/>
    <mergeCell ref="E30:H30"/>
    <mergeCell ref="B31:D31"/>
    <mergeCell ref="E31:H31"/>
    <mergeCell ref="B32:D32"/>
    <mergeCell ref="E32:H32"/>
    <mergeCell ref="B33:D33"/>
    <mergeCell ref="E33:H33"/>
    <mergeCell ref="B34:D34"/>
    <mergeCell ref="E34:H34"/>
    <mergeCell ref="B35:H35"/>
    <mergeCell ref="B36:H36"/>
    <mergeCell ref="B47:H47"/>
    <mergeCell ref="B48:D48"/>
    <mergeCell ref="F48:H48"/>
    <mergeCell ref="B49:D49"/>
    <mergeCell ref="E49:H49"/>
    <mergeCell ref="B50:D50"/>
    <mergeCell ref="E50:H50"/>
    <mergeCell ref="B51:D51"/>
    <mergeCell ref="E51:H51"/>
    <mergeCell ref="B52:D52"/>
    <mergeCell ref="E52:H52"/>
    <mergeCell ref="B53:D53"/>
    <mergeCell ref="E53:H53"/>
    <mergeCell ref="B54:D54"/>
    <mergeCell ref="E54:H54"/>
    <mergeCell ref="B55:D55"/>
    <mergeCell ref="E55:H55"/>
    <mergeCell ref="B56:D56"/>
    <mergeCell ref="E56:H56"/>
    <mergeCell ref="B57:H57"/>
    <mergeCell ref="B58:H58"/>
    <mergeCell ref="B69:H69"/>
    <mergeCell ref="B70:D70"/>
    <mergeCell ref="F70:H70"/>
    <mergeCell ref="B71:D71"/>
    <mergeCell ref="E71:H71"/>
    <mergeCell ref="B72:D72"/>
    <mergeCell ref="E72:H72"/>
    <mergeCell ref="B73:D73"/>
    <mergeCell ref="E73:H73"/>
    <mergeCell ref="B74:D74"/>
    <mergeCell ref="E74:H74"/>
    <mergeCell ref="B75:D75"/>
    <mergeCell ref="E75:H75"/>
    <mergeCell ref="B76:D76"/>
    <mergeCell ref="E76:H76"/>
    <mergeCell ref="B77:D77"/>
    <mergeCell ref="E77:H77"/>
    <mergeCell ref="B78:D78"/>
    <mergeCell ref="E78:H78"/>
    <mergeCell ref="B79:H79"/>
    <mergeCell ref="B80:H80"/>
    <mergeCell ref="B105:H105"/>
    <mergeCell ref="B106:D106"/>
    <mergeCell ref="F106:H106"/>
    <mergeCell ref="B107:D107"/>
    <mergeCell ref="E107:H107"/>
    <mergeCell ref="B108:D108"/>
    <mergeCell ref="E108:H108"/>
    <mergeCell ref="B109:D109"/>
    <mergeCell ref="E109:H109"/>
    <mergeCell ref="B110:D110"/>
    <mergeCell ref="E110:H110"/>
    <mergeCell ref="B111:D111"/>
    <mergeCell ref="E111:H111"/>
    <mergeCell ref="B112:D112"/>
    <mergeCell ref="E112:H112"/>
    <mergeCell ref="B113:D113"/>
    <mergeCell ref="E113:H113"/>
    <mergeCell ref="B114:D114"/>
    <mergeCell ref="E114:H114"/>
    <mergeCell ref="B115:H115"/>
    <mergeCell ref="B116:H116"/>
    <mergeCell ref="B128:H128"/>
    <mergeCell ref="B129:D129"/>
    <mergeCell ref="F129:H129"/>
    <mergeCell ref="B130:D130"/>
    <mergeCell ref="E130:H130"/>
    <mergeCell ref="B131:D131"/>
    <mergeCell ref="E131:H131"/>
    <mergeCell ref="B132:D132"/>
    <mergeCell ref="E132:H132"/>
    <mergeCell ref="B133:D133"/>
    <mergeCell ref="E133:H133"/>
    <mergeCell ref="B134:D134"/>
    <mergeCell ref="E134:H134"/>
    <mergeCell ref="B135:D135"/>
    <mergeCell ref="E135:H135"/>
    <mergeCell ref="B136:D136"/>
    <mergeCell ref="E136:H136"/>
    <mergeCell ref="B137:D137"/>
    <mergeCell ref="E137:H137"/>
    <mergeCell ref="B138:H138"/>
    <mergeCell ref="B139:H139"/>
    <mergeCell ref="B140:H140"/>
    <mergeCell ref="B151:H151"/>
    <mergeCell ref="B152:D152"/>
    <mergeCell ref="F152:H152"/>
    <mergeCell ref="B153:D153"/>
    <mergeCell ref="E153:H153"/>
    <mergeCell ref="B154:D154"/>
    <mergeCell ref="E154:H154"/>
    <mergeCell ref="B155:D155"/>
    <mergeCell ref="E155:H155"/>
    <mergeCell ref="B156:D156"/>
    <mergeCell ref="E156:H156"/>
    <mergeCell ref="B157:D157"/>
    <mergeCell ref="E157:H157"/>
    <mergeCell ref="B158:D158"/>
    <mergeCell ref="E158:H158"/>
    <mergeCell ref="B159:D159"/>
    <mergeCell ref="E159:H159"/>
    <mergeCell ref="B160:D160"/>
    <mergeCell ref="E160:H160"/>
    <mergeCell ref="B161:H161"/>
    <mergeCell ref="B162:H162"/>
    <mergeCell ref="B163:H163"/>
    <mergeCell ref="B175:H175"/>
    <mergeCell ref="B176:D176"/>
    <mergeCell ref="F176:H176"/>
    <mergeCell ref="B177:D177"/>
    <mergeCell ref="E177:H177"/>
    <mergeCell ref="B178:D178"/>
    <mergeCell ref="E178:H178"/>
    <mergeCell ref="B179:D179"/>
    <mergeCell ref="E179:H179"/>
    <mergeCell ref="B180:D180"/>
    <mergeCell ref="E180:H180"/>
    <mergeCell ref="B181:D181"/>
    <mergeCell ref="E181:H181"/>
    <mergeCell ref="B182:D182"/>
    <mergeCell ref="E182:H182"/>
    <mergeCell ref="B183:D183"/>
    <mergeCell ref="E183:H183"/>
    <mergeCell ref="B184:D184"/>
    <mergeCell ref="E184:H184"/>
    <mergeCell ref="B185:H185"/>
    <mergeCell ref="B186:H186"/>
    <mergeCell ref="B198:H198"/>
    <mergeCell ref="B199:D199"/>
    <mergeCell ref="F199:H199"/>
    <mergeCell ref="B200:D200"/>
    <mergeCell ref="E200:H200"/>
    <mergeCell ref="B201:D201"/>
    <mergeCell ref="E201:H201"/>
    <mergeCell ref="B202:D202"/>
    <mergeCell ref="E202:H202"/>
    <mergeCell ref="B203:D203"/>
    <mergeCell ref="E203:H203"/>
    <mergeCell ref="B204:D204"/>
    <mergeCell ref="E204:H204"/>
    <mergeCell ref="B205:D205"/>
    <mergeCell ref="E205:H205"/>
    <mergeCell ref="B206:D206"/>
    <mergeCell ref="E206:H206"/>
    <mergeCell ref="B207:D207"/>
    <mergeCell ref="E207:H207"/>
    <mergeCell ref="B208:H208"/>
    <mergeCell ref="B209:H209"/>
    <mergeCell ref="B220:H220"/>
    <mergeCell ref="B221:D221"/>
    <mergeCell ref="F221:H221"/>
    <mergeCell ref="B222:D222"/>
    <mergeCell ref="E222:H222"/>
    <mergeCell ref="B223:D223"/>
    <mergeCell ref="E223:H223"/>
    <mergeCell ref="B224:D224"/>
    <mergeCell ref="E224:H224"/>
    <mergeCell ref="B225:D225"/>
    <mergeCell ref="E225:H225"/>
    <mergeCell ref="B226:D226"/>
    <mergeCell ref="E226:H226"/>
    <mergeCell ref="B227:D227"/>
    <mergeCell ref="E227:H227"/>
    <mergeCell ref="B228:D228"/>
    <mergeCell ref="E228:H228"/>
    <mergeCell ref="B229:D229"/>
    <mergeCell ref="E229:H229"/>
    <mergeCell ref="B230:H230"/>
    <mergeCell ref="B231:H231"/>
    <mergeCell ref="B242:H242"/>
    <mergeCell ref="B243:D243"/>
    <mergeCell ref="F243:H243"/>
    <mergeCell ref="B244:D244"/>
    <mergeCell ref="E244:H244"/>
    <mergeCell ref="B245:D245"/>
    <mergeCell ref="E245:H245"/>
    <mergeCell ref="B246:D246"/>
    <mergeCell ref="E246:H246"/>
    <mergeCell ref="B247:D247"/>
    <mergeCell ref="E247:H247"/>
    <mergeCell ref="B248:D248"/>
    <mergeCell ref="E248:H248"/>
    <mergeCell ref="B249:D249"/>
    <mergeCell ref="E249:H249"/>
    <mergeCell ref="B250:D250"/>
    <mergeCell ref="E250:H250"/>
    <mergeCell ref="B251:D251"/>
    <mergeCell ref="E251:H251"/>
    <mergeCell ref="B252:H252"/>
    <mergeCell ref="B253:H253"/>
    <mergeCell ref="B264:H264"/>
    <mergeCell ref="B265:D265"/>
    <mergeCell ref="F265:H265"/>
    <mergeCell ref="B266:D266"/>
    <mergeCell ref="E266:H266"/>
    <mergeCell ref="B267:D267"/>
    <mergeCell ref="E267:H267"/>
    <mergeCell ref="B268:D268"/>
    <mergeCell ref="E268:H268"/>
    <mergeCell ref="B269:D269"/>
    <mergeCell ref="E269:H269"/>
    <mergeCell ref="B270:D270"/>
    <mergeCell ref="E270:H270"/>
    <mergeCell ref="B271:D271"/>
    <mergeCell ref="E271:H271"/>
    <mergeCell ref="B272:D272"/>
    <mergeCell ref="E272:H272"/>
    <mergeCell ref="B273:D273"/>
    <mergeCell ref="E273:H273"/>
    <mergeCell ref="B274:H274"/>
    <mergeCell ref="B275:H275"/>
    <mergeCell ref="B287:H287"/>
    <mergeCell ref="B288:D288"/>
    <mergeCell ref="F288:H288"/>
    <mergeCell ref="B289:D289"/>
    <mergeCell ref="E289:H289"/>
    <mergeCell ref="B290:D290"/>
    <mergeCell ref="E290:H290"/>
    <mergeCell ref="B291:D291"/>
    <mergeCell ref="E291:H291"/>
    <mergeCell ref="B292:D292"/>
    <mergeCell ref="E292:H292"/>
    <mergeCell ref="B293:D293"/>
    <mergeCell ref="E293:H293"/>
    <mergeCell ref="B294:D294"/>
    <mergeCell ref="E294:H294"/>
    <mergeCell ref="B295:D295"/>
    <mergeCell ref="E295:H295"/>
    <mergeCell ref="B296:D296"/>
    <mergeCell ref="E296:H296"/>
    <mergeCell ref="B297:H297"/>
    <mergeCell ref="B298:H298"/>
    <mergeCell ref="B299:H299"/>
    <mergeCell ref="B311:H311"/>
    <mergeCell ref="B312:D312"/>
    <mergeCell ref="F312:H312"/>
    <mergeCell ref="B313:D313"/>
    <mergeCell ref="E313:H313"/>
    <mergeCell ref="B314:D314"/>
    <mergeCell ref="E314:H314"/>
    <mergeCell ref="B315:D315"/>
    <mergeCell ref="E315:H315"/>
    <mergeCell ref="B316:D316"/>
    <mergeCell ref="E316:H316"/>
    <mergeCell ref="B317:D317"/>
    <mergeCell ref="E317:H317"/>
    <mergeCell ref="B318:D318"/>
    <mergeCell ref="E318:H318"/>
    <mergeCell ref="B319:D319"/>
    <mergeCell ref="E319:H319"/>
    <mergeCell ref="B320:D320"/>
    <mergeCell ref="E320:H320"/>
    <mergeCell ref="B321:H321"/>
    <mergeCell ref="B322:H322"/>
    <mergeCell ref="B335:H335"/>
    <mergeCell ref="B336:D336"/>
    <mergeCell ref="F336:H336"/>
    <mergeCell ref="B337:D337"/>
    <mergeCell ref="E337:H337"/>
    <mergeCell ref="B338:D338"/>
    <mergeCell ref="E338:H338"/>
    <mergeCell ref="B339:D339"/>
    <mergeCell ref="E339:H339"/>
    <mergeCell ref="B340:D340"/>
    <mergeCell ref="E340:H340"/>
    <mergeCell ref="B341:D341"/>
    <mergeCell ref="E341:H341"/>
    <mergeCell ref="B342:D342"/>
    <mergeCell ref="E342:H342"/>
    <mergeCell ref="B343:D343"/>
    <mergeCell ref="E343:H343"/>
    <mergeCell ref="B344:D344"/>
    <mergeCell ref="E344:H344"/>
    <mergeCell ref="B345:H345"/>
    <mergeCell ref="B346:H346"/>
    <mergeCell ref="B356:H356"/>
    <mergeCell ref="B357:D357"/>
    <mergeCell ref="F357:H357"/>
    <mergeCell ref="B358:D358"/>
    <mergeCell ref="E358:H358"/>
    <mergeCell ref="B359:D359"/>
    <mergeCell ref="E359:H359"/>
    <mergeCell ref="B360:D360"/>
    <mergeCell ref="E360:H360"/>
    <mergeCell ref="B361:D361"/>
    <mergeCell ref="E361:H361"/>
    <mergeCell ref="B362:D362"/>
    <mergeCell ref="E362:H362"/>
    <mergeCell ref="B363:D363"/>
    <mergeCell ref="E363:H363"/>
    <mergeCell ref="B364:D364"/>
    <mergeCell ref="E364:H364"/>
    <mergeCell ref="B365:D365"/>
    <mergeCell ref="E365:H365"/>
    <mergeCell ref="B366:H366"/>
    <mergeCell ref="B367:H367"/>
    <mergeCell ref="B378:H378"/>
    <mergeCell ref="B379:D379"/>
    <mergeCell ref="F379:H379"/>
    <mergeCell ref="B380:D380"/>
    <mergeCell ref="E380:H380"/>
    <mergeCell ref="B381:D381"/>
    <mergeCell ref="E381:H381"/>
    <mergeCell ref="B382:D382"/>
    <mergeCell ref="E382:H382"/>
    <mergeCell ref="B383:D383"/>
    <mergeCell ref="E383:H383"/>
    <mergeCell ref="B384:D384"/>
    <mergeCell ref="E384:H384"/>
    <mergeCell ref="B385:D385"/>
    <mergeCell ref="E385:H385"/>
    <mergeCell ref="B386:D386"/>
    <mergeCell ref="E386:H386"/>
    <mergeCell ref="B387:D387"/>
    <mergeCell ref="E387:H387"/>
    <mergeCell ref="B388:H388"/>
    <mergeCell ref="B389:H389"/>
    <mergeCell ref="B390:H390"/>
    <mergeCell ref="B401:H401"/>
    <mergeCell ref="B402:D402"/>
    <mergeCell ref="F402:H402"/>
    <mergeCell ref="B403:D403"/>
    <mergeCell ref="E403:H403"/>
    <mergeCell ref="B404:D404"/>
    <mergeCell ref="E404:H404"/>
    <mergeCell ref="B405:D405"/>
    <mergeCell ref="E405:H405"/>
    <mergeCell ref="B406:D406"/>
    <mergeCell ref="E406:H406"/>
    <mergeCell ref="B407:D407"/>
    <mergeCell ref="E407:H407"/>
    <mergeCell ref="B408:D408"/>
    <mergeCell ref="E408:H408"/>
    <mergeCell ref="B409:D409"/>
    <mergeCell ref="E409:H409"/>
    <mergeCell ref="B410:D410"/>
    <mergeCell ref="E410:H410"/>
    <mergeCell ref="B411:H411"/>
    <mergeCell ref="B412:H412"/>
    <mergeCell ref="B423:H423"/>
    <mergeCell ref="B424:D424"/>
    <mergeCell ref="F424:H424"/>
    <mergeCell ref="B425:D425"/>
    <mergeCell ref="E425:H425"/>
    <mergeCell ref="B426:D426"/>
    <mergeCell ref="E426:H426"/>
    <mergeCell ref="B427:D427"/>
    <mergeCell ref="E427:H427"/>
    <mergeCell ref="B428:D428"/>
    <mergeCell ref="E428:H428"/>
    <mergeCell ref="B429:D429"/>
    <mergeCell ref="E429:H429"/>
    <mergeCell ref="B430:D430"/>
    <mergeCell ref="E430:H430"/>
    <mergeCell ref="B431:D431"/>
    <mergeCell ref="E431:H431"/>
    <mergeCell ref="B432:D432"/>
    <mergeCell ref="E432:H432"/>
    <mergeCell ref="B433:H433"/>
    <mergeCell ref="B434:H434"/>
    <mergeCell ref="B445:H445"/>
    <mergeCell ref="B446:D446"/>
    <mergeCell ref="F446:H446"/>
    <mergeCell ref="B447:D447"/>
    <mergeCell ref="E447:H447"/>
    <mergeCell ref="B448:D448"/>
    <mergeCell ref="E448:H448"/>
    <mergeCell ref="B449:D449"/>
    <mergeCell ref="E449:H449"/>
    <mergeCell ref="B450:D450"/>
    <mergeCell ref="E450:H450"/>
    <mergeCell ref="B451:D451"/>
    <mergeCell ref="E451:H451"/>
    <mergeCell ref="B452:D452"/>
    <mergeCell ref="E452:H452"/>
    <mergeCell ref="B453:D453"/>
    <mergeCell ref="E453:H453"/>
    <mergeCell ref="B454:D454"/>
    <mergeCell ref="E454:H454"/>
    <mergeCell ref="B455:H455"/>
    <mergeCell ref="B456:H456"/>
    <mergeCell ref="B468:H468"/>
    <mergeCell ref="B469:D469"/>
    <mergeCell ref="F469:H469"/>
    <mergeCell ref="B470:D470"/>
    <mergeCell ref="E470:H470"/>
    <mergeCell ref="B471:D471"/>
    <mergeCell ref="E471:H471"/>
    <mergeCell ref="B472:D472"/>
    <mergeCell ref="E472:H472"/>
    <mergeCell ref="B473:D473"/>
    <mergeCell ref="E473:H473"/>
    <mergeCell ref="B474:D474"/>
    <mergeCell ref="E474:H474"/>
    <mergeCell ref="B475:D475"/>
    <mergeCell ref="E475:H475"/>
    <mergeCell ref="B476:D476"/>
    <mergeCell ref="E476:H476"/>
    <mergeCell ref="B477:D477"/>
    <mergeCell ref="E477:H477"/>
    <mergeCell ref="B478:H478"/>
    <mergeCell ref="B479:H479"/>
    <mergeCell ref="B490:H490"/>
    <mergeCell ref="B491:D491"/>
    <mergeCell ref="F491:H491"/>
    <mergeCell ref="B492:D492"/>
    <mergeCell ref="E492:H492"/>
    <mergeCell ref="B493:D493"/>
    <mergeCell ref="E493:H493"/>
    <mergeCell ref="B494:D494"/>
    <mergeCell ref="E494:H494"/>
    <mergeCell ref="B495:D495"/>
    <mergeCell ref="E495:H495"/>
    <mergeCell ref="B496:D496"/>
    <mergeCell ref="E496:H496"/>
    <mergeCell ref="B497:D497"/>
    <mergeCell ref="E497:H497"/>
    <mergeCell ref="B498:D498"/>
    <mergeCell ref="E498:H498"/>
    <mergeCell ref="B499:D499"/>
    <mergeCell ref="E499:H499"/>
    <mergeCell ref="B500:H500"/>
    <mergeCell ref="B501:H501"/>
    <mergeCell ref="B512:H512"/>
    <mergeCell ref="B513:D513"/>
    <mergeCell ref="F513:H513"/>
    <mergeCell ref="B514:D514"/>
    <mergeCell ref="E514:H514"/>
    <mergeCell ref="B515:D515"/>
    <mergeCell ref="E515:H515"/>
    <mergeCell ref="B516:D516"/>
    <mergeCell ref="E516:H516"/>
    <mergeCell ref="B517:D517"/>
    <mergeCell ref="E517:H517"/>
    <mergeCell ref="B518:D518"/>
    <mergeCell ref="E518:H518"/>
    <mergeCell ref="B519:D519"/>
    <mergeCell ref="E519:H519"/>
    <mergeCell ref="B520:D520"/>
    <mergeCell ref="E520:H520"/>
    <mergeCell ref="B521:D521"/>
    <mergeCell ref="E521:H521"/>
    <mergeCell ref="B522:H522"/>
    <mergeCell ref="B523:H523"/>
    <mergeCell ref="A5:A12"/>
    <mergeCell ref="A13:A14"/>
    <mergeCell ref="A15:A23"/>
    <mergeCell ref="A27:A34"/>
    <mergeCell ref="A35:A36"/>
    <mergeCell ref="A37:A45"/>
    <mergeCell ref="A49:A56"/>
    <mergeCell ref="A57:A58"/>
    <mergeCell ref="A59:A67"/>
    <mergeCell ref="A71:A78"/>
    <mergeCell ref="A79:A80"/>
    <mergeCell ref="A81:A103"/>
    <mergeCell ref="A107:A114"/>
    <mergeCell ref="A115:A116"/>
    <mergeCell ref="A117:A126"/>
    <mergeCell ref="A130:A137"/>
    <mergeCell ref="A138:A140"/>
    <mergeCell ref="A141:A149"/>
    <mergeCell ref="A153:A160"/>
    <mergeCell ref="A161:A163"/>
    <mergeCell ref="A164:A173"/>
    <mergeCell ref="A177:A184"/>
    <mergeCell ref="A185:A186"/>
    <mergeCell ref="A187:A196"/>
    <mergeCell ref="A200:A207"/>
    <mergeCell ref="A208:A209"/>
    <mergeCell ref="A210:A218"/>
    <mergeCell ref="A222:A229"/>
    <mergeCell ref="A230:A231"/>
    <mergeCell ref="A232:A240"/>
    <mergeCell ref="A244:A251"/>
    <mergeCell ref="A252:A253"/>
    <mergeCell ref="A254:A262"/>
    <mergeCell ref="A266:A273"/>
    <mergeCell ref="A274:A275"/>
    <mergeCell ref="A276:A285"/>
    <mergeCell ref="A289:A296"/>
    <mergeCell ref="A297:A299"/>
    <mergeCell ref="A300:A309"/>
    <mergeCell ref="A313:A320"/>
    <mergeCell ref="A321:A322"/>
    <mergeCell ref="A323:A333"/>
    <mergeCell ref="A337:A344"/>
    <mergeCell ref="A345:A346"/>
    <mergeCell ref="A347:A354"/>
    <mergeCell ref="A358:A365"/>
    <mergeCell ref="A366:A367"/>
    <mergeCell ref="A368:A376"/>
    <mergeCell ref="A380:A387"/>
    <mergeCell ref="A388:A390"/>
    <mergeCell ref="A391:A399"/>
    <mergeCell ref="A403:A410"/>
    <mergeCell ref="A411:A412"/>
    <mergeCell ref="A413:A421"/>
    <mergeCell ref="A425:A432"/>
    <mergeCell ref="A433:A434"/>
    <mergeCell ref="A435:A443"/>
    <mergeCell ref="A447:A454"/>
    <mergeCell ref="A455:A456"/>
    <mergeCell ref="A457:A466"/>
    <mergeCell ref="A470:A477"/>
    <mergeCell ref="A478:A479"/>
    <mergeCell ref="A480:A488"/>
    <mergeCell ref="A492:A499"/>
    <mergeCell ref="A500:A501"/>
    <mergeCell ref="A502:A510"/>
    <mergeCell ref="A514:A521"/>
    <mergeCell ref="A522:A523"/>
    <mergeCell ref="A524:A533"/>
    <mergeCell ref="B15:B16"/>
    <mergeCell ref="B17:B20"/>
    <mergeCell ref="B21:B22"/>
    <mergeCell ref="B37:B38"/>
    <mergeCell ref="B39:B40"/>
    <mergeCell ref="B42:B45"/>
    <mergeCell ref="B59:B60"/>
    <mergeCell ref="B61:B64"/>
    <mergeCell ref="B65:B66"/>
    <mergeCell ref="B81:B82"/>
    <mergeCell ref="B83:B94"/>
    <mergeCell ref="B98:B101"/>
    <mergeCell ref="B102:B103"/>
    <mergeCell ref="B117:B118"/>
    <mergeCell ref="B120:B122"/>
    <mergeCell ref="B123:B126"/>
    <mergeCell ref="B141:B142"/>
    <mergeCell ref="B144:B145"/>
    <mergeCell ref="B146:B149"/>
    <mergeCell ref="B164:B165"/>
    <mergeCell ref="B166:B167"/>
    <mergeCell ref="B168:B171"/>
    <mergeCell ref="B172:B173"/>
    <mergeCell ref="B187:B188"/>
    <mergeCell ref="B189:B190"/>
    <mergeCell ref="B191:B195"/>
    <mergeCell ref="B210:B211"/>
    <mergeCell ref="B212:B215"/>
    <mergeCell ref="B216:B217"/>
    <mergeCell ref="B232:B233"/>
    <mergeCell ref="B234:B235"/>
    <mergeCell ref="B236:B239"/>
    <mergeCell ref="B254:B255"/>
    <mergeCell ref="B256:B259"/>
    <mergeCell ref="B261:B262"/>
    <mergeCell ref="B276:B277"/>
    <mergeCell ref="B278:B281"/>
    <mergeCell ref="B282:B283"/>
    <mergeCell ref="B284:B285"/>
    <mergeCell ref="B300:B301"/>
    <mergeCell ref="B302:B303"/>
    <mergeCell ref="B304:B305"/>
    <mergeCell ref="B306:B309"/>
    <mergeCell ref="B324:B330"/>
    <mergeCell ref="B331:B332"/>
    <mergeCell ref="B348:B351"/>
    <mergeCell ref="B352:B353"/>
    <mergeCell ref="B368:B369"/>
    <mergeCell ref="B370:B373"/>
    <mergeCell ref="B374:B375"/>
    <mergeCell ref="B392:B396"/>
    <mergeCell ref="B397:B398"/>
    <mergeCell ref="B413:B414"/>
    <mergeCell ref="B415:B418"/>
    <mergeCell ref="B419:B420"/>
    <mergeCell ref="B435:B436"/>
    <mergeCell ref="B437:B440"/>
    <mergeCell ref="B441:B442"/>
    <mergeCell ref="B457:B458"/>
    <mergeCell ref="B459:B463"/>
    <mergeCell ref="B464:B465"/>
    <mergeCell ref="B480:B481"/>
    <mergeCell ref="B482:B485"/>
    <mergeCell ref="B486:B487"/>
    <mergeCell ref="B502:B503"/>
    <mergeCell ref="B504:B507"/>
    <mergeCell ref="B509:B510"/>
    <mergeCell ref="B524:B525"/>
    <mergeCell ref="B526:B527"/>
    <mergeCell ref="B528:B531"/>
    <mergeCell ref="B532:B533"/>
    <mergeCell ref="C15:C16"/>
    <mergeCell ref="C37:C38"/>
    <mergeCell ref="C59:C60"/>
    <mergeCell ref="C81:C82"/>
    <mergeCell ref="C83:C89"/>
    <mergeCell ref="C90:C91"/>
    <mergeCell ref="C92:C93"/>
    <mergeCell ref="C117:C118"/>
    <mergeCell ref="C141:C142"/>
    <mergeCell ref="C164:C165"/>
    <mergeCell ref="C187:C188"/>
    <mergeCell ref="C191:C192"/>
    <mergeCell ref="C210:C211"/>
    <mergeCell ref="C232:C233"/>
    <mergeCell ref="C254:C255"/>
    <mergeCell ref="C276:C277"/>
    <mergeCell ref="C282:C283"/>
    <mergeCell ref="C300:C301"/>
    <mergeCell ref="C304:C305"/>
    <mergeCell ref="C324:C325"/>
    <mergeCell ref="C326:C327"/>
    <mergeCell ref="C328:C329"/>
    <mergeCell ref="C368:C369"/>
    <mergeCell ref="C392:C393"/>
    <mergeCell ref="C413:C414"/>
    <mergeCell ref="C435:C436"/>
    <mergeCell ref="C457:C458"/>
    <mergeCell ref="C462:C463"/>
    <mergeCell ref="C480:C481"/>
    <mergeCell ref="C502:C503"/>
    <mergeCell ref="C524:C525"/>
    <mergeCell ref="D15:D16"/>
    <mergeCell ref="D37:D38"/>
    <mergeCell ref="D59:D60"/>
    <mergeCell ref="D81:D82"/>
    <mergeCell ref="D117:D118"/>
    <mergeCell ref="D141:D142"/>
    <mergeCell ref="D164:D165"/>
    <mergeCell ref="D187:D188"/>
    <mergeCell ref="D210:D211"/>
    <mergeCell ref="D232:D233"/>
    <mergeCell ref="D254:D255"/>
    <mergeCell ref="D276:D277"/>
    <mergeCell ref="D300:D301"/>
    <mergeCell ref="D368:D369"/>
    <mergeCell ref="D413:D414"/>
    <mergeCell ref="D435:D436"/>
    <mergeCell ref="D457:D458"/>
    <mergeCell ref="D480:D481"/>
    <mergeCell ref="D502:D503"/>
    <mergeCell ref="D524:D525"/>
    <mergeCell ref="E15:E16"/>
    <mergeCell ref="E37:E38"/>
    <mergeCell ref="E59:E60"/>
    <mergeCell ref="E81:E82"/>
    <mergeCell ref="E117:E118"/>
    <mergeCell ref="E141:E142"/>
    <mergeCell ref="E164:E165"/>
    <mergeCell ref="E187:E188"/>
    <mergeCell ref="E210:E211"/>
    <mergeCell ref="E232:E233"/>
    <mergeCell ref="E254:E255"/>
    <mergeCell ref="E276:E277"/>
    <mergeCell ref="E300:E301"/>
    <mergeCell ref="E368:E369"/>
    <mergeCell ref="E413:E414"/>
    <mergeCell ref="E435:E436"/>
    <mergeCell ref="E457:E458"/>
    <mergeCell ref="E480:E481"/>
    <mergeCell ref="E502:E503"/>
    <mergeCell ref="E524:E525"/>
    <mergeCell ref="F15:F16"/>
    <mergeCell ref="F37:F38"/>
    <mergeCell ref="F59:F60"/>
    <mergeCell ref="F81:F82"/>
    <mergeCell ref="F117:F118"/>
    <mergeCell ref="F141:F142"/>
    <mergeCell ref="F164:F165"/>
    <mergeCell ref="F187:F188"/>
    <mergeCell ref="F210:F211"/>
    <mergeCell ref="F232:F233"/>
    <mergeCell ref="F254:F255"/>
    <mergeCell ref="F276:F277"/>
    <mergeCell ref="F300:F301"/>
    <mergeCell ref="F368:F369"/>
    <mergeCell ref="F413:F414"/>
    <mergeCell ref="F435:F436"/>
    <mergeCell ref="F457:F458"/>
    <mergeCell ref="F480:F481"/>
    <mergeCell ref="F502:F503"/>
    <mergeCell ref="F524:F525"/>
    <mergeCell ref="G15:G16"/>
    <mergeCell ref="G37:G38"/>
    <mergeCell ref="G59:G60"/>
    <mergeCell ref="G81:G82"/>
    <mergeCell ref="G117:G118"/>
    <mergeCell ref="G141:G142"/>
    <mergeCell ref="G164:G165"/>
    <mergeCell ref="G187:G188"/>
    <mergeCell ref="G210:G211"/>
    <mergeCell ref="G232:G233"/>
    <mergeCell ref="G254:G255"/>
    <mergeCell ref="G276:G277"/>
    <mergeCell ref="G300:G301"/>
    <mergeCell ref="G368:G369"/>
    <mergeCell ref="G413:G414"/>
    <mergeCell ref="G435:G436"/>
    <mergeCell ref="G457:G458"/>
    <mergeCell ref="G480:G481"/>
    <mergeCell ref="G502:G503"/>
    <mergeCell ref="G524:G525"/>
    <mergeCell ref="H15:H16"/>
    <mergeCell ref="H37:H38"/>
    <mergeCell ref="H59:H60"/>
    <mergeCell ref="H81:H82"/>
    <mergeCell ref="H117:H118"/>
    <mergeCell ref="H141:H142"/>
    <mergeCell ref="H164:H165"/>
    <mergeCell ref="H187:H188"/>
    <mergeCell ref="H210:H211"/>
    <mergeCell ref="H232:H233"/>
    <mergeCell ref="H254:H255"/>
    <mergeCell ref="H276:H277"/>
    <mergeCell ref="H300:H301"/>
    <mergeCell ref="H368:H369"/>
    <mergeCell ref="H413:H414"/>
    <mergeCell ref="H435:H436"/>
    <mergeCell ref="H457:H458"/>
    <mergeCell ref="H480:H481"/>
    <mergeCell ref="H502:H503"/>
    <mergeCell ref="H524:H525"/>
  </mergeCells>
  <pageMargins left="0.75" right="0.75" top="0.270000010728836" bottom="0.270000010728836" header="0" footer="0"/>
  <pageSetup paperSize="9" orientation="portrait"/>
  <headerFooter/>
  <rowBreaks count="14" manualBreakCount="14">
    <brk id="24" max="16383" man="1"/>
    <brk id="46" max="16383" man="1"/>
    <brk id="68" max="16383" man="1"/>
    <brk id="104" max="16383" man="1"/>
    <brk id="127" max="16383" man="1"/>
    <brk id="150" max="16383" man="1"/>
    <brk id="174" max="16383" man="1"/>
    <brk id="197" max="16383" man="1"/>
    <brk id="219" max="16383" man="1"/>
    <brk id="241" max="16383" man="1"/>
    <brk id="263" max="16383" man="1"/>
    <brk id="286" max="16383" man="1"/>
    <brk id="310" max="16383" man="1"/>
    <brk id="33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9" sqref="B9"/>
    </sheetView>
  </sheetViews>
  <sheetFormatPr defaultColWidth="9" defaultRowHeight="14.25" outlineLevelCol="3"/>
  <cols>
    <col min="1" max="1" width="51.5" style="1" customWidth="1"/>
    <col min="2" max="2" width="38.625" style="1" customWidth="1"/>
    <col min="3" max="3" width="9" style="1"/>
    <col min="4" max="4" width="15" style="1" customWidth="1"/>
    <col min="5" max="16384" width="9" style="1"/>
  </cols>
  <sheetData>
    <row r="1" s="1" customFormat="1" ht="27" spans="1:2">
      <c r="A1" s="10" t="s">
        <v>1265</v>
      </c>
      <c r="B1" s="10"/>
    </row>
    <row r="3" s="1" customFormat="1" ht="26.25" customHeight="1" spans="1:2">
      <c r="A3" s="11"/>
      <c r="B3" s="12" t="s">
        <v>6</v>
      </c>
    </row>
    <row r="4" s="1" customFormat="1" ht="26.25" customHeight="1" spans="1:2">
      <c r="A4" s="13" t="s">
        <v>1266</v>
      </c>
      <c r="B4" s="13" t="s">
        <v>1267</v>
      </c>
    </row>
    <row r="5" s="1" customFormat="1" ht="26.25" customHeight="1" spans="1:2">
      <c r="A5" s="13" t="s">
        <v>1268</v>
      </c>
      <c r="B5" s="14">
        <f>B6+B7+B11</f>
        <v>4579</v>
      </c>
    </row>
    <row r="6" s="1" customFormat="1" ht="26.25" customHeight="1" spans="1:2">
      <c r="A6" s="15" t="s">
        <v>1269</v>
      </c>
      <c r="B6" s="16">
        <v>113</v>
      </c>
    </row>
    <row r="7" s="1" customFormat="1" ht="26.25" customHeight="1" spans="1:4">
      <c r="A7" s="15" t="s">
        <v>1270</v>
      </c>
      <c r="B7" s="16">
        <f>B8+B9+B10</f>
        <v>4466</v>
      </c>
      <c r="D7" s="17"/>
    </row>
    <row r="8" s="1" customFormat="1" ht="26.25" customHeight="1" spans="1:2">
      <c r="A8" s="15" t="s">
        <v>1271</v>
      </c>
      <c r="B8" s="16">
        <v>2716</v>
      </c>
    </row>
    <row r="9" s="1" customFormat="1" ht="26.25" customHeight="1" spans="1:4">
      <c r="A9" s="15" t="s">
        <v>1272</v>
      </c>
      <c r="B9" s="16">
        <v>1750</v>
      </c>
      <c r="D9" s="17"/>
    </row>
    <row r="10" s="1" customFormat="1" ht="26.25" customHeight="1" spans="1:2">
      <c r="A10" s="15" t="s">
        <v>1273</v>
      </c>
      <c r="B10" s="16"/>
    </row>
    <row r="11" s="1" customFormat="1" ht="26.25" customHeight="1" spans="1:2">
      <c r="A11" s="15" t="s">
        <v>1274</v>
      </c>
      <c r="B11" s="16">
        <v>0</v>
      </c>
    </row>
    <row r="13" s="1" customFormat="1" spans="2:2">
      <c r="B13" s="18"/>
    </row>
  </sheetData>
  <mergeCells count="1">
    <mergeCell ref="A1:B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B7" sqref="B7"/>
    </sheetView>
  </sheetViews>
  <sheetFormatPr defaultColWidth="9" defaultRowHeight="14.25" outlineLevelCol="2"/>
  <cols>
    <col min="1" max="3" width="29.625" style="1" customWidth="1"/>
    <col min="4" max="16384" width="9" style="1"/>
  </cols>
  <sheetData>
    <row r="1" s="1" customFormat="1" ht="25.5" spans="1:3">
      <c r="A1" s="2" t="s">
        <v>1275</v>
      </c>
      <c r="B1" s="2"/>
      <c r="C1" s="2"/>
    </row>
    <row r="2" s="1" customFormat="1" spans="1:3">
      <c r="A2" s="3"/>
      <c r="B2" s="3"/>
      <c r="C2" s="4" t="s">
        <v>6</v>
      </c>
    </row>
    <row r="3" s="1" customFormat="1" ht="36.75" customHeight="1" spans="1:3">
      <c r="A3" s="5" t="s">
        <v>1276</v>
      </c>
      <c r="B3" s="5" t="s">
        <v>1277</v>
      </c>
      <c r="C3" s="5" t="s">
        <v>1278</v>
      </c>
    </row>
    <row r="4" s="1" customFormat="1" ht="36.75" customHeight="1" spans="1:3">
      <c r="A4" s="5" t="s">
        <v>85</v>
      </c>
      <c r="B4" s="6">
        <f>SUM(B5:B15)</f>
        <v>12912</v>
      </c>
      <c r="C4" s="5"/>
    </row>
    <row r="5" s="1" customFormat="1" ht="36.75" customHeight="1" spans="1:3">
      <c r="A5" s="7" t="s">
        <v>1279</v>
      </c>
      <c r="B5" s="8">
        <v>35</v>
      </c>
      <c r="C5" s="9"/>
    </row>
    <row r="6" s="1" customFormat="1" ht="36.75" customHeight="1" spans="1:3">
      <c r="A6" s="7" t="s">
        <v>1280</v>
      </c>
      <c r="B6" s="8">
        <v>57</v>
      </c>
      <c r="C6" s="9"/>
    </row>
    <row r="7" s="1" customFormat="1" ht="36.75" customHeight="1" spans="1:3">
      <c r="A7" s="7" t="s">
        <v>1281</v>
      </c>
      <c r="B7" s="8">
        <v>62</v>
      </c>
      <c r="C7" s="9"/>
    </row>
    <row r="8" s="1" customFormat="1" ht="36.75" customHeight="1" spans="1:3">
      <c r="A8" s="7" t="s">
        <v>454</v>
      </c>
      <c r="B8" s="8">
        <v>600</v>
      </c>
      <c r="C8" s="9"/>
    </row>
    <row r="9" s="1" customFormat="1" ht="36.75" customHeight="1" spans="1:3">
      <c r="A9" s="7" t="s">
        <v>1282</v>
      </c>
      <c r="B9" s="8">
        <v>3</v>
      </c>
      <c r="C9" s="9"/>
    </row>
    <row r="10" s="1" customFormat="1" ht="36.75" customHeight="1" spans="1:3">
      <c r="A10" s="7" t="s">
        <v>1283</v>
      </c>
      <c r="B10" s="8">
        <v>96</v>
      </c>
      <c r="C10" s="9"/>
    </row>
    <row r="11" s="1" customFormat="1" ht="36.75" customHeight="1" spans="1:3">
      <c r="A11" s="7" t="s">
        <v>1284</v>
      </c>
      <c r="B11" s="8">
        <v>1775</v>
      </c>
      <c r="C11" s="9"/>
    </row>
    <row r="12" s="1" customFormat="1" ht="36.75" customHeight="1" spans="1:3">
      <c r="A12" s="7" t="s">
        <v>1285</v>
      </c>
      <c r="B12" s="8">
        <v>9412</v>
      </c>
      <c r="C12" s="9"/>
    </row>
    <row r="13" s="1" customFormat="1" ht="36.75" customHeight="1" spans="1:3">
      <c r="A13" s="7" t="s">
        <v>1286</v>
      </c>
      <c r="B13" s="8">
        <v>368</v>
      </c>
      <c r="C13" s="9"/>
    </row>
    <row r="14" s="1" customFormat="1" ht="36.75" customHeight="1" spans="1:3">
      <c r="A14" s="7" t="s">
        <v>1287</v>
      </c>
      <c r="B14" s="8">
        <v>500</v>
      </c>
      <c r="C14" s="9"/>
    </row>
    <row r="15" s="1" customFormat="1" ht="36.75" customHeight="1" spans="1:3">
      <c r="A15" s="7" t="s">
        <v>1288</v>
      </c>
      <c r="B15" s="8">
        <v>4</v>
      </c>
      <c r="C15" s="9"/>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9"/>
  <sheetViews>
    <sheetView workbookViewId="0">
      <selection activeCell="A11" sqref="A11"/>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 min="252" max="252" width="9.76666666666667" customWidth="1"/>
  </cols>
  <sheetData>
    <row r="1" ht="36.85" customHeight="1" spans="1:6">
      <c r="A1" s="48" t="s">
        <v>5</v>
      </c>
      <c r="B1" s="48"/>
      <c r="C1" s="48"/>
      <c r="D1" s="48"/>
      <c r="E1" s="48"/>
      <c r="F1" s="48"/>
    </row>
    <row r="2" ht="26.55" customHeight="1" spans="1:251">
      <c r="A2" s="71" t="s">
        <v>4</v>
      </c>
      <c r="B2" s="29"/>
      <c r="C2" s="87"/>
      <c r="D2" s="87"/>
      <c r="E2" s="59"/>
      <c r="F2" s="59" t="s">
        <v>6</v>
      </c>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row>
    <row r="3" ht="20.55" customHeight="1" spans="1:6">
      <c r="A3" s="67" t="s">
        <v>7</v>
      </c>
      <c r="B3" s="67"/>
      <c r="C3" s="67" t="s">
        <v>8</v>
      </c>
      <c r="D3" s="67"/>
      <c r="E3" s="67"/>
      <c r="F3" s="67"/>
    </row>
    <row r="4" ht="20.55" customHeight="1" spans="1:6">
      <c r="A4" s="67" t="s">
        <v>9</v>
      </c>
      <c r="B4" s="88" t="s">
        <v>10</v>
      </c>
      <c r="C4" s="67" t="s">
        <v>11</v>
      </c>
      <c r="D4" s="88" t="s">
        <v>10</v>
      </c>
      <c r="E4" s="67" t="s">
        <v>12</v>
      </c>
      <c r="F4" s="88" t="s">
        <v>10</v>
      </c>
    </row>
    <row r="5" ht="20.55" customHeight="1" spans="1:8">
      <c r="A5" s="89" t="s">
        <v>13</v>
      </c>
      <c r="B5" s="90">
        <f>28550.85+4158.72+527.61</f>
        <v>33237.18</v>
      </c>
      <c r="C5" s="91" t="s">
        <v>14</v>
      </c>
      <c r="D5" s="90">
        <f>D6+D7+D8+D9+D10+D11+D12</f>
        <v>4065.07</v>
      </c>
      <c r="E5" s="91" t="s">
        <v>15</v>
      </c>
      <c r="F5" s="90">
        <f>9714.43+587.59</f>
        <v>10302.02</v>
      </c>
      <c r="G5" s="92"/>
      <c r="H5" s="92"/>
    </row>
    <row r="6" ht="20.55" customHeight="1" spans="1:6">
      <c r="A6" s="89" t="s">
        <v>16</v>
      </c>
      <c r="B6" s="90">
        <v>6400</v>
      </c>
      <c r="C6" s="91" t="s">
        <v>17</v>
      </c>
      <c r="D6" s="90">
        <v>670.3</v>
      </c>
      <c r="E6" s="91" t="s">
        <v>18</v>
      </c>
      <c r="F6" s="90"/>
    </row>
    <row r="7" ht="20.55" customHeight="1" spans="1:6">
      <c r="A7" s="89" t="s">
        <v>19</v>
      </c>
      <c r="B7" s="90"/>
      <c r="C7" s="91" t="s">
        <v>20</v>
      </c>
      <c r="D7" s="93">
        <v>120.34</v>
      </c>
      <c r="E7" s="91" t="s">
        <v>21</v>
      </c>
      <c r="F7" s="90"/>
    </row>
    <row r="8" ht="20.55" customHeight="1" spans="1:7">
      <c r="A8" s="89" t="s">
        <v>22</v>
      </c>
      <c r="B8" s="93"/>
      <c r="C8" s="91" t="s">
        <v>23</v>
      </c>
      <c r="D8" s="94"/>
      <c r="E8" s="91" t="s">
        <v>24</v>
      </c>
      <c r="F8" s="90">
        <f>2+1480.51</f>
        <v>1482.51</v>
      </c>
      <c r="G8" s="92"/>
    </row>
    <row r="9" ht="20.55" customHeight="1" spans="1:6">
      <c r="A9" s="89" t="s">
        <v>25</v>
      </c>
      <c r="B9" s="93"/>
      <c r="C9" s="91" t="s">
        <v>26</v>
      </c>
      <c r="D9" s="90">
        <v>420.01</v>
      </c>
      <c r="E9" s="91" t="s">
        <v>27</v>
      </c>
      <c r="F9" s="90">
        <f>32.93+13</f>
        <v>45.93</v>
      </c>
    </row>
    <row r="10" ht="20.55" customHeight="1" spans="1:6">
      <c r="A10" s="89" t="s">
        <v>28</v>
      </c>
      <c r="B10" s="72"/>
      <c r="C10" s="91" t="s">
        <v>29</v>
      </c>
      <c r="D10" s="90">
        <f>354.76+23.86</f>
        <v>378.62</v>
      </c>
      <c r="E10" s="91" t="s">
        <v>30</v>
      </c>
      <c r="F10" s="90"/>
    </row>
    <row r="11" ht="20.55" customHeight="1" spans="1:7">
      <c r="A11" s="89" t="s">
        <v>31</v>
      </c>
      <c r="B11" s="72"/>
      <c r="C11" s="91" t="s">
        <v>32</v>
      </c>
      <c r="D11" s="90">
        <v>143.61</v>
      </c>
      <c r="E11" s="91" t="s">
        <v>33</v>
      </c>
      <c r="F11" s="90"/>
      <c r="G11" s="92"/>
    </row>
    <row r="12" ht="20.55" customHeight="1" spans="1:7">
      <c r="A12" s="89" t="s">
        <v>34</v>
      </c>
      <c r="B12" s="72"/>
      <c r="C12" s="91" t="s">
        <v>35</v>
      </c>
      <c r="D12" s="90">
        <f>1079.57+914.21+338.41</f>
        <v>2332.19</v>
      </c>
      <c r="E12" s="91" t="s">
        <v>36</v>
      </c>
      <c r="F12" s="93">
        <v>224.95</v>
      </c>
      <c r="G12" s="92"/>
    </row>
    <row r="13" ht="20.55" customHeight="1" spans="1:6">
      <c r="A13" s="89" t="s">
        <v>37</v>
      </c>
      <c r="B13" s="72"/>
      <c r="C13" s="91" t="s">
        <v>38</v>
      </c>
      <c r="D13" s="90">
        <f>D14+D15+D16+D17+D18+D19+D20+D21+D22+D23</f>
        <v>30540.78</v>
      </c>
      <c r="E13" s="91" t="s">
        <v>39</v>
      </c>
      <c r="F13" s="90">
        <v>288.27</v>
      </c>
    </row>
    <row r="14" ht="20.55" customHeight="1" spans="1:6">
      <c r="A14" s="89" t="s">
        <v>40</v>
      </c>
      <c r="B14" s="72"/>
      <c r="C14" s="91" t="s">
        <v>41</v>
      </c>
      <c r="D14" s="90">
        <f>5404.17+400.04+111.07</f>
        <v>5915.28</v>
      </c>
      <c r="E14" s="91" t="s">
        <v>42</v>
      </c>
      <c r="F14" s="90">
        <f>35+779.3</f>
        <v>814.3</v>
      </c>
    </row>
    <row r="15" ht="20.55" customHeight="1" spans="1:6">
      <c r="A15" s="89"/>
      <c r="B15" s="89"/>
      <c r="C15" s="95" t="s">
        <v>43</v>
      </c>
      <c r="D15" s="93">
        <v>75</v>
      </c>
      <c r="E15" s="91" t="s">
        <v>44</v>
      </c>
      <c r="F15" s="90">
        <f>19825.8+88.06</f>
        <v>19913.86</v>
      </c>
    </row>
    <row r="16" ht="20.55" customHeight="1" spans="1:7">
      <c r="A16" s="89"/>
      <c r="B16" s="89"/>
      <c r="C16" s="89" t="s">
        <v>45</v>
      </c>
      <c r="D16" s="94">
        <f>32.93+10.5+3</f>
        <v>46.43</v>
      </c>
      <c r="E16" s="91" t="s">
        <v>46</v>
      </c>
      <c r="F16" s="90"/>
      <c r="G16" s="92"/>
    </row>
    <row r="17" ht="20.55" customHeight="1" spans="1:6">
      <c r="A17" s="89"/>
      <c r="B17" s="89"/>
      <c r="C17" s="95" t="s">
        <v>47</v>
      </c>
      <c r="D17" s="90">
        <f>107.23+52.44+20.5</f>
        <v>180.17</v>
      </c>
      <c r="E17" s="95" t="s">
        <v>48</v>
      </c>
      <c r="F17" s="90">
        <v>5.26</v>
      </c>
    </row>
    <row r="18" ht="20.55" customHeight="1" spans="1:6">
      <c r="A18" s="89"/>
      <c r="B18" s="89"/>
      <c r="C18" s="95" t="s">
        <v>49</v>
      </c>
      <c r="D18" s="90">
        <f>1897.32+365.34+22.55</f>
        <v>2285.21</v>
      </c>
      <c r="E18" s="91" t="s">
        <v>50</v>
      </c>
      <c r="F18" s="90"/>
    </row>
    <row r="19" ht="20.55" customHeight="1" spans="1:6">
      <c r="A19" s="89"/>
      <c r="B19" s="89"/>
      <c r="C19" s="95" t="s">
        <v>51</v>
      </c>
      <c r="D19" s="93">
        <v>39.5</v>
      </c>
      <c r="E19" s="91" t="s">
        <v>52</v>
      </c>
      <c r="F19" s="90"/>
    </row>
    <row r="20" ht="19.7" customHeight="1" spans="1:6">
      <c r="A20" s="89"/>
      <c r="B20" s="89"/>
      <c r="C20" s="89" t="s">
        <v>53</v>
      </c>
      <c r="D20" s="96"/>
      <c r="E20" s="91" t="s">
        <v>54</v>
      </c>
      <c r="F20" s="90"/>
    </row>
    <row r="21" ht="20.55" customHeight="1" spans="1:6">
      <c r="A21" s="89"/>
      <c r="B21" s="89"/>
      <c r="C21" s="89" t="s">
        <v>55</v>
      </c>
      <c r="D21" s="93">
        <v>56</v>
      </c>
      <c r="E21" s="95" t="s">
        <v>56</v>
      </c>
      <c r="F21" s="90"/>
    </row>
    <row r="22" ht="20.55" customHeight="1" spans="1:6">
      <c r="A22" s="89"/>
      <c r="B22" s="89"/>
      <c r="C22" s="91" t="s">
        <v>57</v>
      </c>
      <c r="D22" s="90">
        <f>475.85+9.3+5</f>
        <v>490.15</v>
      </c>
      <c r="E22" s="95" t="s">
        <v>58</v>
      </c>
      <c r="F22" s="90">
        <v>1208</v>
      </c>
    </row>
    <row r="23" ht="20.55" customHeight="1" spans="1:6">
      <c r="A23" s="89"/>
      <c r="B23" s="89"/>
      <c r="C23" s="91" t="s">
        <v>59</v>
      </c>
      <c r="D23" s="90">
        <f>20035.71+1397.25+20.08</f>
        <v>21453.04</v>
      </c>
      <c r="E23" s="95" t="s">
        <v>60</v>
      </c>
      <c r="F23" s="90">
        <v>154.61</v>
      </c>
    </row>
    <row r="24" ht="20.55" customHeight="1" spans="1:7">
      <c r="A24" s="89"/>
      <c r="B24" s="89"/>
      <c r="C24" s="91" t="s">
        <v>61</v>
      </c>
      <c r="D24" s="90">
        <v>262.05</v>
      </c>
      <c r="E24" s="95" t="s">
        <v>62</v>
      </c>
      <c r="F24" s="97"/>
      <c r="G24" s="92"/>
    </row>
    <row r="25" ht="20.55" customHeight="1" spans="1:6">
      <c r="A25" s="89"/>
      <c r="B25" s="89"/>
      <c r="C25" s="91" t="s">
        <v>63</v>
      </c>
      <c r="D25" s="90"/>
      <c r="E25" s="91" t="s">
        <v>64</v>
      </c>
      <c r="F25" s="98">
        <f>4665.86+524.61</f>
        <v>5190.47</v>
      </c>
    </row>
    <row r="26" ht="20.55" customHeight="1" spans="1:6">
      <c r="A26" s="89"/>
      <c r="B26" s="89"/>
      <c r="C26" s="91" t="s">
        <v>65</v>
      </c>
      <c r="D26" s="90"/>
      <c r="E26" s="91" t="s">
        <v>66</v>
      </c>
      <c r="F26" s="98"/>
    </row>
    <row r="27" ht="20.55" customHeight="1" spans="1:6">
      <c r="A27" s="89"/>
      <c r="B27" s="89"/>
      <c r="C27" s="91" t="s">
        <v>67</v>
      </c>
      <c r="D27" s="90">
        <f>983.78+3778.5+7</f>
        <v>4769.28</v>
      </c>
      <c r="E27" s="91" t="s">
        <v>68</v>
      </c>
      <c r="F27" s="98">
        <v>7</v>
      </c>
    </row>
    <row r="28" ht="20.55" customHeight="1" spans="1:6">
      <c r="A28" s="89"/>
      <c r="B28" s="89"/>
      <c r="C28" s="91" t="s">
        <v>69</v>
      </c>
      <c r="D28" s="90"/>
      <c r="E28" s="95" t="s">
        <v>70</v>
      </c>
      <c r="F28" s="98"/>
    </row>
    <row r="29" ht="20.55" customHeight="1" spans="1:6">
      <c r="A29" s="89"/>
      <c r="B29" s="89"/>
      <c r="C29" s="89" t="s">
        <v>71</v>
      </c>
      <c r="D29" s="93"/>
      <c r="E29" s="95" t="s">
        <v>72</v>
      </c>
      <c r="F29" s="98"/>
    </row>
    <row r="30" ht="20.55" customHeight="1" spans="1:6">
      <c r="A30" s="99"/>
      <c r="B30" s="100"/>
      <c r="C30" s="89" t="s">
        <v>73</v>
      </c>
      <c r="D30" s="93"/>
      <c r="E30" s="91" t="s">
        <v>74</v>
      </c>
      <c r="F30" s="98"/>
    </row>
    <row r="31" ht="20.55" customHeight="1" spans="1:6">
      <c r="A31" s="99"/>
      <c r="B31" s="101"/>
      <c r="C31" s="89" t="s">
        <v>75</v>
      </c>
      <c r="D31" s="93"/>
      <c r="E31" s="91" t="s">
        <v>76</v>
      </c>
      <c r="F31" s="98"/>
    </row>
    <row r="32" ht="20.55" customHeight="1" spans="1:6">
      <c r="A32" s="99"/>
      <c r="B32" s="101"/>
      <c r="C32" s="89"/>
      <c r="D32" s="93"/>
      <c r="E32" s="55"/>
      <c r="F32" s="55"/>
    </row>
    <row r="33" ht="20.55" customHeight="1" spans="1:6">
      <c r="A33" s="99"/>
      <c r="B33" s="101"/>
      <c r="C33" s="102"/>
      <c r="D33" s="72"/>
      <c r="E33" s="55"/>
      <c r="F33" s="55"/>
    </row>
    <row r="34" ht="20.55" customHeight="1" spans="1:6">
      <c r="A34" s="99"/>
      <c r="B34" s="101"/>
      <c r="C34" s="102"/>
      <c r="D34" s="67"/>
      <c r="E34" s="99"/>
      <c r="F34" s="98"/>
    </row>
    <row r="35" ht="20.55" customHeight="1" spans="1:6">
      <c r="A35" s="67" t="s">
        <v>77</v>
      </c>
      <c r="B35" s="93">
        <f>B5+B6</f>
        <v>39637.18</v>
      </c>
      <c r="C35" s="103" t="s">
        <v>78</v>
      </c>
      <c r="D35" s="93">
        <f>D5+D13+D24+D27</f>
        <v>39637.18</v>
      </c>
      <c r="E35" s="103" t="s">
        <v>78</v>
      </c>
      <c r="F35" s="93">
        <f>F5+F8+F9+F12+F13+F14+F15+F17+F22+F23+F25+F27</f>
        <v>39637.18</v>
      </c>
    </row>
    <row r="36" ht="12.85" customHeight="1" spans="5:6">
      <c r="E36" s="104"/>
      <c r="F36" s="104"/>
    </row>
    <row r="39" spans="4:4">
      <c r="D39">
        <f>D35-B35</f>
        <v>0</v>
      </c>
    </row>
  </sheetData>
  <mergeCells count="3">
    <mergeCell ref="A1:F1"/>
    <mergeCell ref="A3:B3"/>
    <mergeCell ref="C3:F3"/>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4"/>
  <sheetViews>
    <sheetView workbookViewId="0">
      <selection activeCell="E14" sqref="E14"/>
    </sheetView>
  </sheetViews>
  <sheetFormatPr defaultColWidth="10" defaultRowHeight="13.5"/>
  <cols>
    <col min="1" max="1" width="23.5583333333333" customWidth="1"/>
    <col min="2" max="2" width="9.49166666666667" customWidth="1"/>
    <col min="3" max="3" width="10.2" customWidth="1"/>
    <col min="4" max="4" width="10.525" customWidth="1"/>
    <col min="5" max="5" width="7.375" customWidth="1"/>
    <col min="6" max="13" width="4.61666666666667" customWidth="1"/>
    <col min="14" max="15" width="8.71666666666667" customWidth="1"/>
    <col min="16" max="19" width="4.61666666666667" customWidth="1"/>
    <col min="20" max="21" width="9.76666666666667" customWidth="1"/>
  </cols>
  <sheetData>
    <row r="1" ht="35.85" customHeight="1" spans="1:19">
      <c r="A1" s="20" t="s">
        <v>79</v>
      </c>
      <c r="B1" s="20"/>
      <c r="C1" s="20"/>
      <c r="D1" s="20"/>
      <c r="E1" s="20"/>
      <c r="F1" s="20"/>
      <c r="G1" s="20"/>
      <c r="H1" s="20"/>
      <c r="I1" s="20"/>
      <c r="J1" s="20"/>
      <c r="K1" s="20"/>
      <c r="L1" s="20"/>
      <c r="M1" s="20"/>
      <c r="N1" s="20"/>
      <c r="O1" s="20"/>
      <c r="P1" s="20"/>
      <c r="Q1" s="20"/>
      <c r="R1" s="20"/>
      <c r="S1" s="20"/>
    </row>
    <row r="2" ht="16.25" customHeight="1" spans="1:19">
      <c r="A2" s="107"/>
      <c r="B2" s="108"/>
      <c r="C2" s="108"/>
      <c r="D2" s="108"/>
      <c r="E2" s="108"/>
      <c r="F2" s="108"/>
      <c r="G2" s="108"/>
      <c r="H2" s="108"/>
      <c r="I2" s="108"/>
      <c r="J2" s="108"/>
      <c r="K2" s="108"/>
      <c r="L2" s="108"/>
      <c r="M2" s="116"/>
      <c r="N2" s="117"/>
      <c r="O2" s="117"/>
      <c r="P2" s="117"/>
      <c r="Q2" s="117"/>
      <c r="R2" s="120"/>
      <c r="S2" s="117"/>
    </row>
    <row r="3" ht="16.25" customHeight="1" spans="1:19">
      <c r="A3" s="109"/>
      <c r="B3" s="110"/>
      <c r="C3" s="110"/>
      <c r="D3" s="111"/>
      <c r="E3" s="111"/>
      <c r="F3" s="111"/>
      <c r="G3" s="111"/>
      <c r="H3" s="111"/>
      <c r="I3" s="111"/>
      <c r="J3" s="111"/>
      <c r="K3" s="111"/>
      <c r="L3" s="111"/>
      <c r="M3" s="118"/>
      <c r="N3" s="118"/>
      <c r="O3" s="118"/>
      <c r="P3" s="119"/>
      <c r="Q3" s="119"/>
      <c r="R3" s="111"/>
      <c r="S3" s="111"/>
    </row>
    <row r="4" ht="16.25" customHeight="1" spans="1:19">
      <c r="A4" s="112" t="s">
        <v>4</v>
      </c>
      <c r="B4" s="112"/>
      <c r="C4" s="112"/>
      <c r="D4" s="112"/>
      <c r="E4" s="112"/>
      <c r="F4" s="112"/>
      <c r="G4" s="112"/>
      <c r="H4" s="112"/>
      <c r="I4" s="112"/>
      <c r="J4" s="112"/>
      <c r="K4" s="112"/>
      <c r="L4" s="112"/>
      <c r="M4" s="112"/>
      <c r="N4" s="112"/>
      <c r="O4" s="112"/>
      <c r="P4" s="112"/>
      <c r="Q4" s="112"/>
      <c r="R4" s="120" t="s">
        <v>80</v>
      </c>
      <c r="S4" s="120"/>
    </row>
    <row r="5" ht="32.55" customHeight="1" spans="1:19">
      <c r="A5" s="113" t="s">
        <v>81</v>
      </c>
      <c r="B5" s="114" t="s">
        <v>82</v>
      </c>
      <c r="C5" s="114" t="s">
        <v>83</v>
      </c>
      <c r="D5" s="114"/>
      <c r="E5" s="114"/>
      <c r="F5" s="114"/>
      <c r="G5" s="114"/>
      <c r="H5" s="114"/>
      <c r="I5" s="114"/>
      <c r="J5" s="114"/>
      <c r="K5" s="114"/>
      <c r="L5" s="114"/>
      <c r="M5" s="114"/>
      <c r="N5" s="23" t="s">
        <v>84</v>
      </c>
      <c r="O5" s="23"/>
      <c r="P5" s="23"/>
      <c r="Q5" s="23"/>
      <c r="R5" s="23"/>
      <c r="S5" s="23"/>
    </row>
    <row r="6" ht="32.55" customHeight="1" spans="1:19">
      <c r="A6" s="113"/>
      <c r="B6" s="114"/>
      <c r="C6" s="23" t="s">
        <v>85</v>
      </c>
      <c r="D6" s="23" t="s">
        <v>86</v>
      </c>
      <c r="E6" s="23" t="s">
        <v>87</v>
      </c>
      <c r="F6" s="23" t="s">
        <v>88</v>
      </c>
      <c r="G6" s="23" t="s">
        <v>89</v>
      </c>
      <c r="H6" s="114" t="s">
        <v>90</v>
      </c>
      <c r="I6" s="114"/>
      <c r="J6" s="114"/>
      <c r="K6" s="114"/>
      <c r="L6" s="114"/>
      <c r="M6" s="114"/>
      <c r="N6" s="23" t="s">
        <v>85</v>
      </c>
      <c r="O6" s="23" t="s">
        <v>86</v>
      </c>
      <c r="P6" s="23" t="s">
        <v>87</v>
      </c>
      <c r="Q6" s="23" t="s">
        <v>88</v>
      </c>
      <c r="R6" s="23" t="s">
        <v>89</v>
      </c>
      <c r="S6" s="23" t="s">
        <v>90</v>
      </c>
    </row>
    <row r="7" ht="65.15" customHeight="1" spans="1:19">
      <c r="A7" s="113"/>
      <c r="B7" s="114"/>
      <c r="C7" s="23"/>
      <c r="D7" s="23"/>
      <c r="E7" s="23"/>
      <c r="F7" s="23"/>
      <c r="G7" s="23"/>
      <c r="H7" s="23" t="s">
        <v>91</v>
      </c>
      <c r="I7" s="23" t="s">
        <v>92</v>
      </c>
      <c r="J7" s="23" t="s">
        <v>93</v>
      </c>
      <c r="K7" s="23" t="s">
        <v>94</v>
      </c>
      <c r="L7" s="23" t="s">
        <v>95</v>
      </c>
      <c r="M7" s="23" t="s">
        <v>96</v>
      </c>
      <c r="N7" s="23"/>
      <c r="O7" s="23"/>
      <c r="P7" s="23"/>
      <c r="Q7" s="23"/>
      <c r="R7" s="23"/>
      <c r="S7" s="23"/>
    </row>
    <row r="8" ht="27.6" customHeight="1" spans="1:19">
      <c r="A8" s="113" t="s">
        <v>85</v>
      </c>
      <c r="B8" s="27">
        <f>SUM(B9:B34)</f>
        <v>39637.18</v>
      </c>
      <c r="C8" s="27">
        <f>SUM(C9:C34)</f>
        <v>39637.18</v>
      </c>
      <c r="D8" s="27">
        <f>SUM(D9:D34)</f>
        <v>33237.18</v>
      </c>
      <c r="E8" s="27">
        <f>SUM(E9:E34)</f>
        <v>6400</v>
      </c>
      <c r="F8" s="27"/>
      <c r="G8" s="27"/>
      <c r="H8" s="27"/>
      <c r="I8" s="27"/>
      <c r="J8" s="27"/>
      <c r="K8" s="27"/>
      <c r="L8" s="27"/>
      <c r="M8" s="27"/>
      <c r="N8" s="27"/>
      <c r="O8" s="27"/>
      <c r="P8" s="27"/>
      <c r="Q8" s="27"/>
      <c r="R8" s="27"/>
      <c r="S8" s="27"/>
    </row>
    <row r="9" ht="27.6" customHeight="1" spans="1:19">
      <c r="A9" s="115" t="s">
        <v>97</v>
      </c>
      <c r="B9" s="27">
        <v>6349.74</v>
      </c>
      <c r="C9" s="27">
        <v>6349.74</v>
      </c>
      <c r="D9" s="27">
        <v>6349.74</v>
      </c>
      <c r="E9" s="27"/>
      <c r="F9" s="27"/>
      <c r="G9" s="27"/>
      <c r="H9" s="27"/>
      <c r="I9" s="27"/>
      <c r="J9" s="27"/>
      <c r="K9" s="27"/>
      <c r="L9" s="27"/>
      <c r="M9" s="27"/>
      <c r="N9" s="27"/>
      <c r="O9" s="27"/>
      <c r="P9" s="27"/>
      <c r="Q9" s="27"/>
      <c r="R9" s="27"/>
      <c r="S9" s="27"/>
    </row>
    <row r="10" ht="27.6" customHeight="1" spans="1:19">
      <c r="A10" s="115" t="s">
        <v>98</v>
      </c>
      <c r="B10" s="27">
        <v>1115.93</v>
      </c>
      <c r="C10" s="27">
        <v>1115.93</v>
      </c>
      <c r="D10" s="27">
        <v>1115.93</v>
      </c>
      <c r="E10" s="27"/>
      <c r="F10" s="27"/>
      <c r="G10" s="27"/>
      <c r="H10" s="27"/>
      <c r="I10" s="27"/>
      <c r="J10" s="27"/>
      <c r="K10" s="27"/>
      <c r="L10" s="27"/>
      <c r="M10" s="27"/>
      <c r="N10" s="27"/>
      <c r="O10" s="27"/>
      <c r="P10" s="27"/>
      <c r="Q10" s="27"/>
      <c r="R10" s="27"/>
      <c r="S10" s="27"/>
    </row>
    <row r="11" ht="27.6" customHeight="1" spans="1:19">
      <c r="A11" s="115" t="s">
        <v>99</v>
      </c>
      <c r="B11" s="27">
        <v>99.63</v>
      </c>
      <c r="C11" s="27">
        <v>99.63</v>
      </c>
      <c r="D11" s="27">
        <v>99.63</v>
      </c>
      <c r="E11" s="27"/>
      <c r="F11" s="27"/>
      <c r="G11" s="27"/>
      <c r="H11" s="27"/>
      <c r="I11" s="27"/>
      <c r="J11" s="27"/>
      <c r="K11" s="27"/>
      <c r="L11" s="27"/>
      <c r="M11" s="27"/>
      <c r="N11" s="27"/>
      <c r="O11" s="27"/>
      <c r="P11" s="27"/>
      <c r="Q11" s="27"/>
      <c r="R11" s="27"/>
      <c r="S11" s="27"/>
    </row>
    <row r="12" ht="27.6" customHeight="1" spans="1:19">
      <c r="A12" s="115" t="s">
        <v>100</v>
      </c>
      <c r="B12" s="27">
        <v>469.01</v>
      </c>
      <c r="C12" s="27">
        <v>469.01</v>
      </c>
      <c r="D12" s="27">
        <v>469.01</v>
      </c>
      <c r="E12" s="27"/>
      <c r="F12" s="27"/>
      <c r="G12" s="27"/>
      <c r="H12" s="27"/>
      <c r="I12" s="27"/>
      <c r="J12" s="27"/>
      <c r="K12" s="27"/>
      <c r="L12" s="27"/>
      <c r="M12" s="27"/>
      <c r="N12" s="27"/>
      <c r="O12" s="27"/>
      <c r="P12" s="27"/>
      <c r="Q12" s="27"/>
      <c r="R12" s="27"/>
      <c r="S12" s="27"/>
    </row>
    <row r="13" ht="27.6" customHeight="1" spans="1:19">
      <c r="A13" s="115" t="s">
        <v>101</v>
      </c>
      <c r="B13" s="27">
        <v>534.96</v>
      </c>
      <c r="C13" s="27">
        <v>534.96</v>
      </c>
      <c r="D13" s="27">
        <v>534.96</v>
      </c>
      <c r="E13" s="27"/>
      <c r="F13" s="27"/>
      <c r="G13" s="27"/>
      <c r="H13" s="27"/>
      <c r="I13" s="27"/>
      <c r="J13" s="27"/>
      <c r="K13" s="27"/>
      <c r="L13" s="27"/>
      <c r="M13" s="27"/>
      <c r="N13" s="27"/>
      <c r="O13" s="27"/>
      <c r="P13" s="27"/>
      <c r="Q13" s="27"/>
      <c r="R13" s="27"/>
      <c r="S13" s="27"/>
    </row>
    <row r="14" ht="27.6" customHeight="1" spans="1:19">
      <c r="A14" s="115" t="s">
        <v>102</v>
      </c>
      <c r="B14" s="27">
        <v>22611.59</v>
      </c>
      <c r="C14" s="27">
        <v>22611.59</v>
      </c>
      <c r="D14" s="27">
        <v>16211.59</v>
      </c>
      <c r="E14" s="27">
        <v>6400</v>
      </c>
      <c r="F14" s="27"/>
      <c r="G14" s="27"/>
      <c r="H14" s="27"/>
      <c r="I14" s="27"/>
      <c r="J14" s="27"/>
      <c r="K14" s="27"/>
      <c r="L14" s="27"/>
      <c r="M14" s="27"/>
      <c r="N14" s="27"/>
      <c r="O14" s="27"/>
      <c r="P14" s="27"/>
      <c r="Q14" s="27"/>
      <c r="R14" s="27"/>
      <c r="S14" s="27"/>
    </row>
    <row r="15" ht="27.6" customHeight="1" spans="1:19">
      <c r="A15" s="115" t="s">
        <v>103</v>
      </c>
      <c r="B15" s="27">
        <v>476.39</v>
      </c>
      <c r="C15" s="27">
        <v>476.39</v>
      </c>
      <c r="D15" s="27">
        <v>476.39</v>
      </c>
      <c r="E15" s="27"/>
      <c r="F15" s="27"/>
      <c r="G15" s="27"/>
      <c r="H15" s="27"/>
      <c r="I15" s="27"/>
      <c r="J15" s="27"/>
      <c r="K15" s="27"/>
      <c r="L15" s="27"/>
      <c r="M15" s="27"/>
      <c r="N15" s="27"/>
      <c r="O15" s="27"/>
      <c r="P15" s="27"/>
      <c r="Q15" s="27"/>
      <c r="R15" s="27"/>
      <c r="S15" s="27"/>
    </row>
    <row r="16" ht="27.6" customHeight="1" spans="1:19">
      <c r="A16" s="115" t="s">
        <v>104</v>
      </c>
      <c r="B16" s="27">
        <v>58.62</v>
      </c>
      <c r="C16" s="27">
        <v>58.62</v>
      </c>
      <c r="D16" s="27">
        <v>58.62</v>
      </c>
      <c r="E16" s="27"/>
      <c r="F16" s="27"/>
      <c r="G16" s="27"/>
      <c r="H16" s="27"/>
      <c r="I16" s="27"/>
      <c r="J16" s="27"/>
      <c r="K16" s="27"/>
      <c r="L16" s="27"/>
      <c r="M16" s="27"/>
      <c r="N16" s="27"/>
      <c r="O16" s="27"/>
      <c r="P16" s="27"/>
      <c r="Q16" s="27"/>
      <c r="R16" s="27"/>
      <c r="S16" s="27"/>
    </row>
    <row r="17" ht="27.6" customHeight="1" spans="1:19">
      <c r="A17" s="115" t="s">
        <v>105</v>
      </c>
      <c r="B17" s="27">
        <v>132.75</v>
      </c>
      <c r="C17" s="27">
        <v>132.75</v>
      </c>
      <c r="D17" s="27">
        <v>132.75</v>
      </c>
      <c r="E17" s="27"/>
      <c r="F17" s="27"/>
      <c r="G17" s="27"/>
      <c r="H17" s="27"/>
      <c r="I17" s="27"/>
      <c r="J17" s="27"/>
      <c r="K17" s="27"/>
      <c r="L17" s="27"/>
      <c r="M17" s="27"/>
      <c r="N17" s="27"/>
      <c r="O17" s="27"/>
      <c r="P17" s="27"/>
      <c r="Q17" s="27"/>
      <c r="R17" s="27"/>
      <c r="S17" s="27"/>
    </row>
    <row r="18" ht="26.05" customHeight="1" spans="1:19">
      <c r="A18" s="115" t="s">
        <v>106</v>
      </c>
      <c r="B18" s="27">
        <v>2089.67</v>
      </c>
      <c r="C18" s="27">
        <v>2089.67</v>
      </c>
      <c r="D18" s="27">
        <v>2089.67</v>
      </c>
      <c r="E18" s="27"/>
      <c r="F18" s="27"/>
      <c r="G18" s="27"/>
      <c r="H18" s="27"/>
      <c r="I18" s="27"/>
      <c r="J18" s="27"/>
      <c r="K18" s="27"/>
      <c r="L18" s="27"/>
      <c r="M18" s="27"/>
      <c r="N18" s="27"/>
      <c r="O18" s="27"/>
      <c r="P18" s="27"/>
      <c r="Q18" s="27"/>
      <c r="R18" s="27"/>
      <c r="S18" s="27"/>
    </row>
    <row r="19" ht="27.6" customHeight="1" spans="1:19">
      <c r="A19" s="115" t="s">
        <v>107</v>
      </c>
      <c r="B19" s="27">
        <v>212.48</v>
      </c>
      <c r="C19" s="27">
        <v>212.48</v>
      </c>
      <c r="D19" s="27">
        <v>212.48</v>
      </c>
      <c r="E19" s="27"/>
      <c r="F19" s="27"/>
      <c r="G19" s="27"/>
      <c r="H19" s="27"/>
      <c r="I19" s="27"/>
      <c r="J19" s="27"/>
      <c r="K19" s="27"/>
      <c r="L19" s="27"/>
      <c r="M19" s="27"/>
      <c r="N19" s="27"/>
      <c r="O19" s="27"/>
      <c r="P19" s="27"/>
      <c r="Q19" s="27"/>
      <c r="R19" s="27"/>
      <c r="S19" s="27"/>
    </row>
    <row r="20" ht="27.6" customHeight="1" spans="1:19">
      <c r="A20" s="115" t="s">
        <v>108</v>
      </c>
      <c r="B20" s="27">
        <v>304.58</v>
      </c>
      <c r="C20" s="27">
        <v>304.58</v>
      </c>
      <c r="D20" s="27">
        <v>304.58</v>
      </c>
      <c r="E20" s="27"/>
      <c r="F20" s="27"/>
      <c r="G20" s="27"/>
      <c r="H20" s="27"/>
      <c r="I20" s="27"/>
      <c r="J20" s="27"/>
      <c r="K20" s="27"/>
      <c r="L20" s="27"/>
      <c r="M20" s="27"/>
      <c r="N20" s="27"/>
      <c r="O20" s="27"/>
      <c r="P20" s="27"/>
      <c r="Q20" s="27"/>
      <c r="R20" s="27"/>
      <c r="S20" s="27"/>
    </row>
    <row r="21" ht="27.6" customHeight="1" spans="1:19">
      <c r="A21" s="115" t="s">
        <v>109</v>
      </c>
      <c r="B21" s="27">
        <v>122.29</v>
      </c>
      <c r="C21" s="27">
        <v>122.29</v>
      </c>
      <c r="D21" s="27">
        <v>122.29</v>
      </c>
      <c r="E21" s="27"/>
      <c r="F21" s="27"/>
      <c r="G21" s="27"/>
      <c r="H21" s="27"/>
      <c r="I21" s="27"/>
      <c r="J21" s="27"/>
      <c r="K21" s="27"/>
      <c r="L21" s="27"/>
      <c r="M21" s="27"/>
      <c r="N21" s="27"/>
      <c r="O21" s="27"/>
      <c r="P21" s="27"/>
      <c r="Q21" s="27"/>
      <c r="R21" s="27"/>
      <c r="S21" s="27"/>
    </row>
    <row r="22" ht="27.6" customHeight="1" spans="1:19">
      <c r="A22" s="115" t="s">
        <v>110</v>
      </c>
      <c r="B22" s="27">
        <v>121.49</v>
      </c>
      <c r="C22" s="27">
        <v>121.49</v>
      </c>
      <c r="D22" s="27">
        <v>121.49</v>
      </c>
      <c r="E22" s="27"/>
      <c r="F22" s="27"/>
      <c r="G22" s="27"/>
      <c r="H22" s="27"/>
      <c r="I22" s="27"/>
      <c r="J22" s="27"/>
      <c r="K22" s="27"/>
      <c r="L22" s="27"/>
      <c r="M22" s="27"/>
      <c r="N22" s="27"/>
      <c r="O22" s="27"/>
      <c r="P22" s="27"/>
      <c r="Q22" s="27"/>
      <c r="R22" s="27"/>
      <c r="S22" s="27"/>
    </row>
    <row r="23" ht="27.6" customHeight="1" spans="1:19">
      <c r="A23" s="115" t="s">
        <v>111</v>
      </c>
      <c r="B23" s="27">
        <v>78.57</v>
      </c>
      <c r="C23" s="27">
        <v>78.57</v>
      </c>
      <c r="D23" s="27">
        <v>78.57</v>
      </c>
      <c r="E23" s="27"/>
      <c r="F23" s="27"/>
      <c r="G23" s="27"/>
      <c r="H23" s="27"/>
      <c r="I23" s="27"/>
      <c r="J23" s="27"/>
      <c r="K23" s="27"/>
      <c r="L23" s="27"/>
      <c r="M23" s="27"/>
      <c r="N23" s="27"/>
      <c r="O23" s="27"/>
      <c r="P23" s="27"/>
      <c r="Q23" s="27"/>
      <c r="R23" s="27"/>
      <c r="S23" s="27"/>
    </row>
    <row r="24" ht="27.6" customHeight="1" spans="1:19">
      <c r="A24" s="115" t="s">
        <v>112</v>
      </c>
      <c r="B24" s="27">
        <v>110.23</v>
      </c>
      <c r="C24" s="27">
        <v>110.23</v>
      </c>
      <c r="D24" s="27">
        <v>110.23</v>
      </c>
      <c r="E24" s="27"/>
      <c r="F24" s="27"/>
      <c r="G24" s="27"/>
      <c r="H24" s="27"/>
      <c r="I24" s="27"/>
      <c r="J24" s="27"/>
      <c r="K24" s="27"/>
      <c r="L24" s="27"/>
      <c r="M24" s="27"/>
      <c r="N24" s="27"/>
      <c r="O24" s="27"/>
      <c r="P24" s="27"/>
      <c r="Q24" s="27"/>
      <c r="R24" s="27"/>
      <c r="S24" s="27"/>
    </row>
    <row r="25" ht="27.6" customHeight="1" spans="1:19">
      <c r="A25" s="115" t="s">
        <v>113</v>
      </c>
      <c r="B25" s="27">
        <v>62.92</v>
      </c>
      <c r="C25" s="27">
        <v>62.92</v>
      </c>
      <c r="D25" s="27">
        <v>62.92</v>
      </c>
      <c r="E25" s="27"/>
      <c r="F25" s="27"/>
      <c r="G25" s="27"/>
      <c r="H25" s="27"/>
      <c r="I25" s="27"/>
      <c r="J25" s="27"/>
      <c r="K25" s="27"/>
      <c r="L25" s="27"/>
      <c r="M25" s="27"/>
      <c r="N25" s="27"/>
      <c r="O25" s="27"/>
      <c r="P25" s="27"/>
      <c r="Q25" s="27"/>
      <c r="R25" s="27"/>
      <c r="S25" s="27"/>
    </row>
    <row r="26" customFormat="1" ht="27.6" customHeight="1" spans="1:19">
      <c r="A26" s="115" t="s">
        <v>114</v>
      </c>
      <c r="B26" s="27">
        <v>779.3</v>
      </c>
      <c r="C26" s="27">
        <v>779.3</v>
      </c>
      <c r="D26" s="27">
        <v>779.3</v>
      </c>
      <c r="E26" s="27"/>
      <c r="F26" s="27"/>
      <c r="G26" s="27"/>
      <c r="H26" s="27"/>
      <c r="I26" s="27"/>
      <c r="J26" s="27"/>
      <c r="K26" s="27"/>
      <c r="L26" s="27"/>
      <c r="M26" s="27"/>
      <c r="N26" s="27"/>
      <c r="O26" s="27"/>
      <c r="P26" s="27"/>
      <c r="Q26" s="27"/>
      <c r="R26" s="27"/>
      <c r="S26" s="27"/>
    </row>
    <row r="27" customFormat="1" ht="27.6" customHeight="1" spans="1:19">
      <c r="A27" s="115" t="s">
        <v>115</v>
      </c>
      <c r="B27" s="27">
        <v>1218</v>
      </c>
      <c r="C27" s="27">
        <v>1218</v>
      </c>
      <c r="D27" s="27">
        <v>1218</v>
      </c>
      <c r="E27" s="27"/>
      <c r="F27" s="27"/>
      <c r="G27" s="27"/>
      <c r="H27" s="27"/>
      <c r="I27" s="27"/>
      <c r="J27" s="27"/>
      <c r="K27" s="27"/>
      <c r="L27" s="27"/>
      <c r="M27" s="27"/>
      <c r="N27" s="27"/>
      <c r="O27" s="27"/>
      <c r="P27" s="27"/>
      <c r="Q27" s="27"/>
      <c r="R27" s="27"/>
      <c r="S27" s="27"/>
    </row>
    <row r="28" customFormat="1" ht="27.6" customHeight="1" spans="1:19">
      <c r="A28" s="115" t="s">
        <v>116</v>
      </c>
      <c r="B28" s="27">
        <v>88.06</v>
      </c>
      <c r="C28" s="27">
        <v>88.06</v>
      </c>
      <c r="D28" s="27">
        <v>88.06</v>
      </c>
      <c r="E28" s="27"/>
      <c r="F28" s="27"/>
      <c r="G28" s="27"/>
      <c r="H28" s="27"/>
      <c r="I28" s="27"/>
      <c r="J28" s="27"/>
      <c r="K28" s="27"/>
      <c r="L28" s="27"/>
      <c r="M28" s="27"/>
      <c r="N28" s="27"/>
      <c r="O28" s="27"/>
      <c r="P28" s="27"/>
      <c r="Q28" s="27"/>
      <c r="R28" s="27"/>
      <c r="S28" s="27"/>
    </row>
    <row r="29" customFormat="1" ht="27.6" customHeight="1" spans="1:19">
      <c r="A29" s="115" t="s">
        <v>117</v>
      </c>
      <c r="B29" s="27">
        <v>5.26</v>
      </c>
      <c r="C29" s="27">
        <v>5.26</v>
      </c>
      <c r="D29" s="27">
        <v>5.26</v>
      </c>
      <c r="E29" s="27"/>
      <c r="F29" s="27"/>
      <c r="G29" s="27"/>
      <c r="H29" s="27"/>
      <c r="I29" s="27"/>
      <c r="J29" s="27"/>
      <c r="K29" s="27"/>
      <c r="L29" s="27"/>
      <c r="M29" s="27"/>
      <c r="N29" s="27"/>
      <c r="O29" s="27"/>
      <c r="P29" s="27"/>
      <c r="Q29" s="27"/>
      <c r="R29" s="27"/>
      <c r="S29" s="27"/>
    </row>
    <row r="30" customFormat="1" ht="26.05" customHeight="1" spans="1:19">
      <c r="A30" s="115" t="s">
        <v>118</v>
      </c>
      <c r="B30" s="27">
        <v>4</v>
      </c>
      <c r="C30" s="27">
        <v>4</v>
      </c>
      <c r="D30" s="27">
        <v>4</v>
      </c>
      <c r="E30" s="27"/>
      <c r="F30" s="27"/>
      <c r="G30" s="27"/>
      <c r="H30" s="27"/>
      <c r="I30" s="27"/>
      <c r="J30" s="27"/>
      <c r="K30" s="27"/>
      <c r="L30" s="27"/>
      <c r="M30" s="27"/>
      <c r="N30" s="27"/>
      <c r="O30" s="27"/>
      <c r="P30" s="27"/>
      <c r="Q30" s="27"/>
      <c r="R30" s="27"/>
      <c r="S30" s="27"/>
    </row>
    <row r="31" customFormat="1" ht="26.05" customHeight="1" spans="1:19">
      <c r="A31" s="115" t="s">
        <v>118</v>
      </c>
      <c r="B31" s="27">
        <v>4</v>
      </c>
      <c r="C31" s="27">
        <v>4</v>
      </c>
      <c r="D31" s="27">
        <v>4</v>
      </c>
      <c r="E31" s="27"/>
      <c r="F31" s="27"/>
      <c r="G31" s="27"/>
      <c r="H31" s="27"/>
      <c r="I31" s="27"/>
      <c r="J31" s="27"/>
      <c r="K31" s="27"/>
      <c r="L31" s="27"/>
      <c r="M31" s="27"/>
      <c r="N31" s="27"/>
      <c r="O31" s="27"/>
      <c r="P31" s="27"/>
      <c r="Q31" s="27"/>
      <c r="R31" s="27"/>
      <c r="S31" s="27"/>
    </row>
    <row r="32" customFormat="1" ht="27.6" customHeight="1" spans="1:19">
      <c r="A32" s="115" t="s">
        <v>118</v>
      </c>
      <c r="B32" s="27">
        <v>1472.51</v>
      </c>
      <c r="C32" s="27">
        <v>1472.51</v>
      </c>
      <c r="D32" s="27">
        <v>1472.51</v>
      </c>
      <c r="E32" s="27"/>
      <c r="F32" s="27"/>
      <c r="G32" s="27"/>
      <c r="H32" s="27"/>
      <c r="I32" s="27"/>
      <c r="J32" s="27"/>
      <c r="K32" s="27"/>
      <c r="L32" s="27"/>
      <c r="M32" s="27"/>
      <c r="N32" s="27"/>
      <c r="O32" s="27"/>
      <c r="P32" s="27"/>
      <c r="Q32" s="27"/>
      <c r="R32" s="27"/>
      <c r="S32" s="27"/>
    </row>
    <row r="33" customFormat="1" ht="27.6" customHeight="1" spans="1:19">
      <c r="A33" s="115" t="s">
        <v>119</v>
      </c>
      <c r="B33" s="27">
        <v>587.59</v>
      </c>
      <c r="C33" s="27">
        <v>587.59</v>
      </c>
      <c r="D33" s="27">
        <v>587.59</v>
      </c>
      <c r="E33" s="27"/>
      <c r="F33" s="27"/>
      <c r="G33" s="27"/>
      <c r="H33" s="27"/>
      <c r="I33" s="27"/>
      <c r="J33" s="27"/>
      <c r="K33" s="27"/>
      <c r="L33" s="27"/>
      <c r="M33" s="27"/>
      <c r="N33" s="27"/>
      <c r="O33" s="27"/>
      <c r="P33" s="27"/>
      <c r="Q33" s="27"/>
      <c r="R33" s="27"/>
      <c r="S33" s="27"/>
    </row>
    <row r="34" customFormat="1" ht="27.6" customHeight="1" spans="1:19">
      <c r="A34" s="115" t="s">
        <v>120</v>
      </c>
      <c r="B34" s="27">
        <v>527.61</v>
      </c>
      <c r="C34" s="27">
        <v>527.61</v>
      </c>
      <c r="D34" s="27">
        <v>527.61</v>
      </c>
      <c r="E34" s="27"/>
      <c r="F34" s="27"/>
      <c r="G34" s="27"/>
      <c r="H34" s="27"/>
      <c r="I34" s="27"/>
      <c r="J34" s="27"/>
      <c r="K34" s="27"/>
      <c r="L34" s="27"/>
      <c r="M34" s="27"/>
      <c r="N34" s="27"/>
      <c r="O34" s="27"/>
      <c r="P34" s="27"/>
      <c r="Q34" s="27"/>
      <c r="R34" s="27"/>
      <c r="S34" s="27"/>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7"/>
  <sheetViews>
    <sheetView workbookViewId="0">
      <selection activeCell="D14" sqref="D14"/>
    </sheetView>
  </sheetViews>
  <sheetFormatPr defaultColWidth="10" defaultRowHeight="13.5"/>
  <cols>
    <col min="1" max="3" width="5.7" style="19" customWidth="1"/>
    <col min="4" max="4" width="41.3916666666667" style="19" customWidth="1"/>
    <col min="5" max="8" width="14.5166666666667" style="19" customWidth="1"/>
    <col min="9" max="9" width="11.6666666666667" style="19" customWidth="1"/>
    <col min="10" max="10" width="11.4" style="19" customWidth="1"/>
    <col min="11" max="11" width="8.41666666666667" style="19" customWidth="1"/>
    <col min="12" max="12" width="10.9916666666667" style="19" customWidth="1"/>
    <col min="13" max="15" width="9.76666666666667" style="19" customWidth="1"/>
    <col min="16" max="16384" width="10" style="19"/>
  </cols>
  <sheetData>
    <row r="1" s="19" customFormat="1" ht="41.15" customHeight="1" spans="1:13">
      <c r="A1" s="77" t="s">
        <v>121</v>
      </c>
      <c r="B1" s="77"/>
      <c r="C1" s="77"/>
      <c r="D1" s="77"/>
      <c r="E1" s="77"/>
      <c r="F1" s="77"/>
      <c r="G1" s="77"/>
      <c r="H1" s="77"/>
      <c r="I1" s="77"/>
      <c r="J1" s="77"/>
      <c r="K1" s="77"/>
      <c r="L1" s="77"/>
      <c r="M1" s="77"/>
    </row>
    <row r="2" s="19" customFormat="1" ht="22.85" customHeight="1" spans="1:13">
      <c r="A2" s="36" t="s">
        <v>4</v>
      </c>
      <c r="B2" s="36"/>
      <c r="C2" s="36"/>
      <c r="D2" s="36"/>
      <c r="M2" s="78" t="s">
        <v>122</v>
      </c>
    </row>
    <row r="3" s="19" customFormat="1" ht="48.05" customHeight="1" spans="1:13">
      <c r="A3" s="79" t="s">
        <v>123</v>
      </c>
      <c r="B3" s="79"/>
      <c r="C3" s="79"/>
      <c r="D3" s="79" t="s">
        <v>124</v>
      </c>
      <c r="E3" s="105" t="s">
        <v>85</v>
      </c>
      <c r="F3" s="105" t="s">
        <v>125</v>
      </c>
      <c r="G3" s="105" t="s">
        <v>126</v>
      </c>
      <c r="H3" s="105" t="s">
        <v>127</v>
      </c>
      <c r="I3" s="106" t="s">
        <v>128</v>
      </c>
      <c r="J3" s="106" t="s">
        <v>129</v>
      </c>
      <c r="K3" s="106" t="s">
        <v>130</v>
      </c>
      <c r="L3" s="105" t="s">
        <v>131</v>
      </c>
      <c r="M3" s="105" t="s">
        <v>68</v>
      </c>
    </row>
    <row r="4" s="19" customFormat="1" ht="16.35" customHeight="1" spans="1:13">
      <c r="A4" s="81" t="s">
        <v>132</v>
      </c>
      <c r="B4" s="81" t="s">
        <v>133</v>
      </c>
      <c r="C4" s="81" t="s">
        <v>134</v>
      </c>
      <c r="D4" s="81" t="s">
        <v>85</v>
      </c>
      <c r="E4" s="82">
        <v>39637.18</v>
      </c>
      <c r="F4" s="82">
        <v>4065.07</v>
      </c>
      <c r="G4" s="82">
        <v>30540.78</v>
      </c>
      <c r="H4" s="82">
        <v>262.05</v>
      </c>
      <c r="I4" s="82"/>
      <c r="J4" s="82">
        <v>4769.28</v>
      </c>
      <c r="K4" s="82"/>
      <c r="L4" s="82"/>
      <c r="M4" s="82"/>
    </row>
    <row r="5" s="19" customFormat="1" ht="16.35" customHeight="1" spans="1:13">
      <c r="A5" s="60" t="s">
        <v>135</v>
      </c>
      <c r="B5" s="60"/>
      <c r="C5" s="60"/>
      <c r="D5" s="60"/>
      <c r="E5" s="60"/>
      <c r="F5" s="60"/>
      <c r="G5" s="60"/>
      <c r="H5" s="60"/>
      <c r="I5" s="60"/>
      <c r="J5" s="60"/>
      <c r="K5" s="60"/>
      <c r="L5" s="60"/>
      <c r="M5" s="60"/>
    </row>
    <row r="6" s="19" customFormat="1" ht="16.35" customHeight="1" spans="1:13">
      <c r="A6" s="47" t="s">
        <v>136</v>
      </c>
      <c r="B6" s="47"/>
      <c r="C6" s="47"/>
      <c r="D6" s="47" t="s">
        <v>27</v>
      </c>
      <c r="E6" s="84">
        <v>10</v>
      </c>
      <c r="F6" s="84"/>
      <c r="G6" s="84">
        <v>10</v>
      </c>
      <c r="H6" s="84"/>
      <c r="I6" s="84"/>
      <c r="J6" s="84"/>
      <c r="K6" s="84"/>
      <c r="L6" s="84"/>
      <c r="M6" s="84"/>
    </row>
    <row r="7" s="19" customFormat="1" ht="16.35" customHeight="1" spans="1:13">
      <c r="A7" s="47" t="s">
        <v>136</v>
      </c>
      <c r="B7" s="47" t="s">
        <v>137</v>
      </c>
      <c r="C7" s="47"/>
      <c r="D7" s="47" t="s">
        <v>138</v>
      </c>
      <c r="E7" s="84">
        <v>10</v>
      </c>
      <c r="F7" s="84"/>
      <c r="G7" s="84">
        <v>10</v>
      </c>
      <c r="H7" s="84"/>
      <c r="I7" s="84"/>
      <c r="J7" s="84"/>
      <c r="K7" s="84"/>
      <c r="L7" s="84"/>
      <c r="M7" s="84"/>
    </row>
    <row r="8" s="19" customFormat="1" ht="16.35" customHeight="1" spans="1:13">
      <c r="A8" s="47" t="s">
        <v>136</v>
      </c>
      <c r="B8" s="47" t="s">
        <v>137</v>
      </c>
      <c r="C8" s="47" t="s">
        <v>139</v>
      </c>
      <c r="D8" s="47" t="s">
        <v>140</v>
      </c>
      <c r="E8" s="84">
        <v>10</v>
      </c>
      <c r="F8" s="84"/>
      <c r="G8" s="84">
        <v>10</v>
      </c>
      <c r="H8" s="84"/>
      <c r="I8" s="84"/>
      <c r="J8" s="84"/>
      <c r="K8" s="84"/>
      <c r="L8" s="84"/>
      <c r="M8" s="84"/>
    </row>
    <row r="9" s="19" customFormat="1" ht="16.35" customHeight="1" spans="1:13">
      <c r="A9" s="47" t="s">
        <v>141</v>
      </c>
      <c r="B9" s="47"/>
      <c r="C9" s="47"/>
      <c r="D9" s="47" t="s">
        <v>36</v>
      </c>
      <c r="E9" s="84">
        <v>15.04</v>
      </c>
      <c r="F9" s="84">
        <v>15.04</v>
      </c>
      <c r="G9" s="84"/>
      <c r="H9" s="84"/>
      <c r="I9" s="84"/>
      <c r="J9" s="84"/>
      <c r="K9" s="84"/>
      <c r="L9" s="84"/>
      <c r="M9" s="84"/>
    </row>
    <row r="10" s="19" customFormat="1" ht="16.35" customHeight="1" spans="1:13">
      <c r="A10" s="47" t="s">
        <v>141</v>
      </c>
      <c r="B10" s="47" t="s">
        <v>142</v>
      </c>
      <c r="C10" s="47"/>
      <c r="D10" s="47" t="s">
        <v>143</v>
      </c>
      <c r="E10" s="84">
        <v>14.61</v>
      </c>
      <c r="F10" s="84">
        <v>14.61</v>
      </c>
      <c r="G10" s="84"/>
      <c r="H10" s="84"/>
      <c r="I10" s="84"/>
      <c r="J10" s="84"/>
      <c r="K10" s="84"/>
      <c r="L10" s="84"/>
      <c r="M10" s="84"/>
    </row>
    <row r="11" s="19" customFormat="1" ht="16.35" customHeight="1" spans="1:13">
      <c r="A11" s="47" t="s">
        <v>141</v>
      </c>
      <c r="B11" s="47" t="s">
        <v>142</v>
      </c>
      <c r="C11" s="47" t="s">
        <v>142</v>
      </c>
      <c r="D11" s="47" t="s">
        <v>144</v>
      </c>
      <c r="E11" s="84">
        <v>14.61</v>
      </c>
      <c r="F11" s="84">
        <v>14.61</v>
      </c>
      <c r="G11" s="84"/>
      <c r="H11" s="84"/>
      <c r="I11" s="84"/>
      <c r="J11" s="84"/>
      <c r="K11" s="84"/>
      <c r="L11" s="84"/>
      <c r="M11" s="84"/>
    </row>
    <row r="12" s="19" customFormat="1" ht="16.35" customHeight="1" spans="1:13">
      <c r="A12" s="47" t="s">
        <v>141</v>
      </c>
      <c r="B12" s="47" t="s">
        <v>145</v>
      </c>
      <c r="C12" s="47"/>
      <c r="D12" s="47" t="s">
        <v>146</v>
      </c>
      <c r="E12" s="84">
        <v>0.43</v>
      </c>
      <c r="F12" s="84">
        <v>0.43</v>
      </c>
      <c r="G12" s="84"/>
      <c r="H12" s="84"/>
      <c r="I12" s="84"/>
      <c r="J12" s="84"/>
      <c r="K12" s="84"/>
      <c r="L12" s="84"/>
      <c r="M12" s="84"/>
    </row>
    <row r="13" s="19" customFormat="1" ht="16.35" customHeight="1" spans="1:13">
      <c r="A13" s="47" t="s">
        <v>141</v>
      </c>
      <c r="B13" s="47" t="s">
        <v>145</v>
      </c>
      <c r="C13" s="47" t="s">
        <v>145</v>
      </c>
      <c r="D13" s="47" t="s">
        <v>146</v>
      </c>
      <c r="E13" s="84">
        <v>0.43</v>
      </c>
      <c r="F13" s="84">
        <v>0.43</v>
      </c>
      <c r="G13" s="84"/>
      <c r="H13" s="84"/>
      <c r="I13" s="84"/>
      <c r="J13" s="84"/>
      <c r="K13" s="84"/>
      <c r="L13" s="84"/>
      <c r="M13" s="84"/>
    </row>
    <row r="14" s="19" customFormat="1" ht="16.35" customHeight="1" spans="1:13">
      <c r="A14" s="47" t="s">
        <v>147</v>
      </c>
      <c r="B14" s="47"/>
      <c r="C14" s="47"/>
      <c r="D14" s="47" t="s">
        <v>39</v>
      </c>
      <c r="E14" s="84">
        <v>136.67</v>
      </c>
      <c r="F14" s="84">
        <v>6.67</v>
      </c>
      <c r="G14" s="84">
        <v>130</v>
      </c>
      <c r="H14" s="84"/>
      <c r="I14" s="84"/>
      <c r="J14" s="84"/>
      <c r="K14" s="84"/>
      <c r="L14" s="84"/>
      <c r="M14" s="84"/>
    </row>
    <row r="15" s="19" customFormat="1" ht="16.35" customHeight="1" spans="1:13">
      <c r="A15" s="47" t="s">
        <v>147</v>
      </c>
      <c r="B15" s="47" t="s">
        <v>148</v>
      </c>
      <c r="C15" s="47"/>
      <c r="D15" s="47" t="s">
        <v>149</v>
      </c>
      <c r="E15" s="84">
        <v>130</v>
      </c>
      <c r="F15" s="84"/>
      <c r="G15" s="84">
        <v>130</v>
      </c>
      <c r="H15" s="84"/>
      <c r="I15" s="84"/>
      <c r="J15" s="84"/>
      <c r="K15" s="84"/>
      <c r="L15" s="84"/>
      <c r="M15" s="84"/>
    </row>
    <row r="16" s="19" customFormat="1" ht="16.35" customHeight="1" spans="1:13">
      <c r="A16" s="47" t="s">
        <v>147</v>
      </c>
      <c r="B16" s="47" t="s">
        <v>148</v>
      </c>
      <c r="C16" s="47" t="s">
        <v>150</v>
      </c>
      <c r="D16" s="47" t="s">
        <v>151</v>
      </c>
      <c r="E16" s="84">
        <v>130</v>
      </c>
      <c r="F16" s="84"/>
      <c r="G16" s="84">
        <v>130</v>
      </c>
      <c r="H16" s="84"/>
      <c r="I16" s="84"/>
      <c r="J16" s="84"/>
      <c r="K16" s="84"/>
      <c r="L16" s="84"/>
      <c r="M16" s="84"/>
    </row>
    <row r="17" s="19" customFormat="1" ht="16.35" customHeight="1" spans="1:13">
      <c r="A17" s="47" t="s">
        <v>147</v>
      </c>
      <c r="B17" s="47" t="s">
        <v>152</v>
      </c>
      <c r="C17" s="47"/>
      <c r="D17" s="47" t="s">
        <v>153</v>
      </c>
      <c r="E17" s="84">
        <v>6.67</v>
      </c>
      <c r="F17" s="84">
        <v>6.67</v>
      </c>
      <c r="G17" s="84"/>
      <c r="H17" s="84"/>
      <c r="I17" s="84"/>
      <c r="J17" s="84"/>
      <c r="K17" s="84"/>
      <c r="L17" s="84"/>
      <c r="M17" s="84"/>
    </row>
    <row r="18" s="19" customFormat="1" ht="16.35" customHeight="1" spans="1:13">
      <c r="A18" s="47" t="s">
        <v>147</v>
      </c>
      <c r="B18" s="47" t="s">
        <v>152</v>
      </c>
      <c r="C18" s="47" t="s">
        <v>154</v>
      </c>
      <c r="D18" s="47" t="s">
        <v>155</v>
      </c>
      <c r="E18" s="84">
        <v>0.44</v>
      </c>
      <c r="F18" s="84">
        <v>0.44</v>
      </c>
      <c r="G18" s="84"/>
      <c r="H18" s="84"/>
      <c r="I18" s="84"/>
      <c r="J18" s="84"/>
      <c r="K18" s="84"/>
      <c r="L18" s="84"/>
      <c r="M18" s="84"/>
    </row>
    <row r="19" s="19" customFormat="1" ht="16.35" customHeight="1" spans="1:13">
      <c r="A19" s="47" t="s">
        <v>147</v>
      </c>
      <c r="B19" s="47" t="s">
        <v>152</v>
      </c>
      <c r="C19" s="47" t="s">
        <v>156</v>
      </c>
      <c r="D19" s="47" t="s">
        <v>157</v>
      </c>
      <c r="E19" s="84">
        <v>5.96</v>
      </c>
      <c r="F19" s="84">
        <v>5.96</v>
      </c>
      <c r="G19" s="84"/>
      <c r="H19" s="84"/>
      <c r="I19" s="84"/>
      <c r="J19" s="84"/>
      <c r="K19" s="84"/>
      <c r="L19" s="84"/>
      <c r="M19" s="84"/>
    </row>
    <row r="20" s="19" customFormat="1" ht="16.35" customHeight="1" spans="1:13">
      <c r="A20" s="47" t="s">
        <v>147</v>
      </c>
      <c r="B20" s="47" t="s">
        <v>152</v>
      </c>
      <c r="C20" s="47" t="s">
        <v>145</v>
      </c>
      <c r="D20" s="47" t="s">
        <v>158</v>
      </c>
      <c r="E20" s="84">
        <v>0.27</v>
      </c>
      <c r="F20" s="84">
        <v>0.27</v>
      </c>
      <c r="G20" s="84"/>
      <c r="H20" s="84"/>
      <c r="I20" s="84"/>
      <c r="J20" s="84"/>
      <c r="K20" s="84"/>
      <c r="L20" s="84"/>
      <c r="M20" s="84"/>
    </row>
    <row r="21" s="19" customFormat="1" ht="16.35" customHeight="1" spans="1:13">
      <c r="A21" s="47" t="s">
        <v>159</v>
      </c>
      <c r="B21" s="47"/>
      <c r="C21" s="47"/>
      <c r="D21" s="47" t="s">
        <v>60</v>
      </c>
      <c r="E21" s="84">
        <v>10.9</v>
      </c>
      <c r="F21" s="84">
        <v>10.9</v>
      </c>
      <c r="G21" s="84"/>
      <c r="H21" s="84"/>
      <c r="I21" s="84"/>
      <c r="J21" s="84"/>
      <c r="K21" s="84"/>
      <c r="L21" s="84"/>
      <c r="M21" s="84"/>
    </row>
    <row r="22" s="19" customFormat="1" ht="16.35" customHeight="1" spans="1:13">
      <c r="A22" s="47" t="s">
        <v>159</v>
      </c>
      <c r="B22" s="47" t="s">
        <v>156</v>
      </c>
      <c r="C22" s="47"/>
      <c r="D22" s="47" t="s">
        <v>160</v>
      </c>
      <c r="E22" s="84">
        <v>10.9</v>
      </c>
      <c r="F22" s="84">
        <v>10.9</v>
      </c>
      <c r="G22" s="84"/>
      <c r="H22" s="84"/>
      <c r="I22" s="84"/>
      <c r="J22" s="84"/>
      <c r="K22" s="84"/>
      <c r="L22" s="84"/>
      <c r="M22" s="84"/>
    </row>
    <row r="23" s="19" customFormat="1" ht="16.35" customHeight="1" spans="1:13">
      <c r="A23" s="47" t="s">
        <v>159</v>
      </c>
      <c r="B23" s="47" t="s">
        <v>156</v>
      </c>
      <c r="C23" s="47" t="s">
        <v>154</v>
      </c>
      <c r="D23" s="47" t="s">
        <v>161</v>
      </c>
      <c r="E23" s="84">
        <v>10.9</v>
      </c>
      <c r="F23" s="84">
        <v>10.9</v>
      </c>
      <c r="G23" s="84"/>
      <c r="H23" s="84"/>
      <c r="I23" s="84"/>
      <c r="J23" s="84"/>
      <c r="K23" s="84"/>
      <c r="L23" s="84"/>
      <c r="M23" s="84"/>
    </row>
    <row r="24" s="19" customFormat="1" ht="16.35" customHeight="1" spans="1:13">
      <c r="A24" s="47" t="s">
        <v>162</v>
      </c>
      <c r="B24" s="47"/>
      <c r="C24" s="47"/>
      <c r="D24" s="47" t="s">
        <v>64</v>
      </c>
      <c r="E24" s="84">
        <v>1917.06</v>
      </c>
      <c r="F24" s="84">
        <v>416.02</v>
      </c>
      <c r="G24" s="84">
        <v>947.04</v>
      </c>
      <c r="H24" s="84"/>
      <c r="I24" s="84"/>
      <c r="J24" s="84">
        <v>554</v>
      </c>
      <c r="K24" s="84"/>
      <c r="L24" s="84"/>
      <c r="M24" s="84"/>
    </row>
    <row r="25" s="19" customFormat="1" ht="16.35" customHeight="1" spans="1:13">
      <c r="A25" s="47" t="s">
        <v>162</v>
      </c>
      <c r="B25" s="47" t="s">
        <v>154</v>
      </c>
      <c r="C25" s="47"/>
      <c r="D25" s="47" t="s">
        <v>163</v>
      </c>
      <c r="E25" s="84">
        <v>1180.03</v>
      </c>
      <c r="F25" s="84">
        <v>411.82</v>
      </c>
      <c r="G25" s="84">
        <v>684.21</v>
      </c>
      <c r="H25" s="84"/>
      <c r="I25" s="84"/>
      <c r="J25" s="84">
        <v>84</v>
      </c>
      <c r="K25" s="84"/>
      <c r="L25" s="84"/>
      <c r="M25" s="84"/>
    </row>
    <row r="26" s="19" customFormat="1" ht="16.35" customHeight="1" spans="1:13">
      <c r="A26" s="47" t="s">
        <v>162</v>
      </c>
      <c r="B26" s="47" t="s">
        <v>154</v>
      </c>
      <c r="C26" s="47" t="s">
        <v>154</v>
      </c>
      <c r="D26" s="47" t="s">
        <v>164</v>
      </c>
      <c r="E26" s="84">
        <v>6.72</v>
      </c>
      <c r="F26" s="84">
        <v>6.12</v>
      </c>
      <c r="G26" s="84">
        <v>0.6</v>
      </c>
      <c r="H26" s="84"/>
      <c r="I26" s="84"/>
      <c r="J26" s="84"/>
      <c r="K26" s="84"/>
      <c r="L26" s="84"/>
      <c r="M26" s="84"/>
    </row>
    <row r="27" s="19" customFormat="1" ht="16.35" customHeight="1" spans="1:13">
      <c r="A27" s="47" t="s">
        <v>162</v>
      </c>
      <c r="B27" s="47" t="s">
        <v>154</v>
      </c>
      <c r="C27" s="47" t="s">
        <v>156</v>
      </c>
      <c r="D27" s="47" t="s">
        <v>165</v>
      </c>
      <c r="E27" s="84">
        <v>316.8</v>
      </c>
      <c r="F27" s="84"/>
      <c r="G27" s="84">
        <v>232.8</v>
      </c>
      <c r="H27" s="84"/>
      <c r="I27" s="84"/>
      <c r="J27" s="84">
        <v>84</v>
      </c>
      <c r="K27" s="84"/>
      <c r="L27" s="84"/>
      <c r="M27" s="84"/>
    </row>
    <row r="28" s="19" customFormat="1" ht="16.35" customHeight="1" spans="1:13">
      <c r="A28" s="47" t="s">
        <v>162</v>
      </c>
      <c r="B28" s="47" t="s">
        <v>154</v>
      </c>
      <c r="C28" s="47" t="s">
        <v>166</v>
      </c>
      <c r="D28" s="47" t="s">
        <v>167</v>
      </c>
      <c r="E28" s="84">
        <v>327.8</v>
      </c>
      <c r="F28" s="84"/>
      <c r="G28" s="84">
        <v>327.8</v>
      </c>
      <c r="H28" s="84"/>
      <c r="I28" s="84"/>
      <c r="J28" s="84"/>
      <c r="K28" s="84"/>
      <c r="L28" s="84"/>
      <c r="M28" s="84"/>
    </row>
    <row r="29" s="19" customFormat="1" ht="16.35" customHeight="1" spans="1:13">
      <c r="A29" s="47" t="s">
        <v>162</v>
      </c>
      <c r="B29" s="47" t="s">
        <v>154</v>
      </c>
      <c r="C29" s="47" t="s">
        <v>137</v>
      </c>
      <c r="D29" s="47" t="s">
        <v>168</v>
      </c>
      <c r="E29" s="84">
        <v>83</v>
      </c>
      <c r="F29" s="84"/>
      <c r="G29" s="84">
        <v>83</v>
      </c>
      <c r="H29" s="84"/>
      <c r="I29" s="84"/>
      <c r="J29" s="84"/>
      <c r="K29" s="84"/>
      <c r="L29" s="84"/>
      <c r="M29" s="84"/>
    </row>
    <row r="30" s="19" customFormat="1" ht="16.35" customHeight="1" spans="1:13">
      <c r="A30" s="47" t="s">
        <v>162</v>
      </c>
      <c r="B30" s="47" t="s">
        <v>154</v>
      </c>
      <c r="C30" s="47" t="s">
        <v>150</v>
      </c>
      <c r="D30" s="47" t="s">
        <v>169</v>
      </c>
      <c r="E30" s="84">
        <v>1.15</v>
      </c>
      <c r="F30" s="84">
        <v>1.15</v>
      </c>
      <c r="G30" s="84"/>
      <c r="H30" s="84"/>
      <c r="I30" s="84"/>
      <c r="J30" s="84"/>
      <c r="K30" s="84"/>
      <c r="L30" s="84"/>
      <c r="M30" s="84"/>
    </row>
    <row r="31" s="19" customFormat="1" ht="16.35" customHeight="1" spans="1:13">
      <c r="A31" s="47" t="s">
        <v>162</v>
      </c>
      <c r="B31" s="47" t="s">
        <v>154</v>
      </c>
      <c r="C31" s="47" t="s">
        <v>170</v>
      </c>
      <c r="D31" s="47" t="s">
        <v>171</v>
      </c>
      <c r="E31" s="84">
        <v>427.93</v>
      </c>
      <c r="F31" s="84">
        <v>404.55</v>
      </c>
      <c r="G31" s="84">
        <v>23.38</v>
      </c>
      <c r="H31" s="84"/>
      <c r="I31" s="84"/>
      <c r="J31" s="84"/>
      <c r="K31" s="84"/>
      <c r="L31" s="84"/>
      <c r="M31" s="84"/>
    </row>
    <row r="32" s="19" customFormat="1" ht="16.35" customHeight="1" spans="1:13">
      <c r="A32" s="47" t="s">
        <v>162</v>
      </c>
      <c r="B32" s="47" t="s">
        <v>154</v>
      </c>
      <c r="C32" s="47" t="s">
        <v>145</v>
      </c>
      <c r="D32" s="47" t="s">
        <v>172</v>
      </c>
      <c r="E32" s="84">
        <v>16.63</v>
      </c>
      <c r="F32" s="84"/>
      <c r="G32" s="84">
        <v>16.63</v>
      </c>
      <c r="H32" s="84"/>
      <c r="I32" s="84"/>
      <c r="J32" s="84"/>
      <c r="K32" s="84"/>
      <c r="L32" s="84"/>
      <c r="M32" s="84"/>
    </row>
    <row r="33" s="19" customFormat="1" ht="16.35" customHeight="1" spans="1:13">
      <c r="A33" s="47" t="s">
        <v>162</v>
      </c>
      <c r="B33" s="47" t="s">
        <v>156</v>
      </c>
      <c r="C33" s="47"/>
      <c r="D33" s="47" t="s">
        <v>173</v>
      </c>
      <c r="E33" s="84">
        <v>737.03</v>
      </c>
      <c r="F33" s="84">
        <v>4.2</v>
      </c>
      <c r="G33" s="84">
        <v>262.83</v>
      </c>
      <c r="H33" s="84"/>
      <c r="I33" s="84"/>
      <c r="J33" s="84">
        <v>470</v>
      </c>
      <c r="K33" s="84"/>
      <c r="L33" s="84"/>
      <c r="M33" s="84"/>
    </row>
    <row r="34" s="19" customFormat="1" ht="16.35" customHeight="1" spans="1:13">
      <c r="A34" s="47" t="s">
        <v>162</v>
      </c>
      <c r="B34" s="47" t="s">
        <v>156</v>
      </c>
      <c r="C34" s="47" t="s">
        <v>148</v>
      </c>
      <c r="D34" s="47" t="s">
        <v>174</v>
      </c>
      <c r="E34" s="84">
        <v>737.03</v>
      </c>
      <c r="F34" s="84">
        <v>4.2</v>
      </c>
      <c r="G34" s="84">
        <v>262.83</v>
      </c>
      <c r="H34" s="84"/>
      <c r="I34" s="84"/>
      <c r="J34" s="84">
        <v>470</v>
      </c>
      <c r="K34" s="84"/>
      <c r="L34" s="84"/>
      <c r="M34" s="84"/>
    </row>
    <row r="35" s="19" customFormat="1" ht="16.35" customHeight="1" spans="1:13">
      <c r="A35" s="60" t="s">
        <v>175</v>
      </c>
      <c r="B35" s="60"/>
      <c r="C35" s="60"/>
      <c r="D35" s="60"/>
      <c r="E35" s="60"/>
      <c r="F35" s="60"/>
      <c r="G35" s="60"/>
      <c r="H35" s="60"/>
      <c r="I35" s="60"/>
      <c r="J35" s="60"/>
      <c r="K35" s="60"/>
      <c r="L35" s="60"/>
      <c r="M35" s="60"/>
    </row>
    <row r="36" s="19" customFormat="1" ht="16.35" customHeight="1" spans="1:13">
      <c r="A36" s="47" t="s">
        <v>141</v>
      </c>
      <c r="B36" s="47"/>
      <c r="C36" s="47"/>
      <c r="D36" s="47" t="s">
        <v>36</v>
      </c>
      <c r="E36" s="84">
        <v>18.6</v>
      </c>
      <c r="F36" s="84">
        <v>18.6</v>
      </c>
      <c r="G36" s="84"/>
      <c r="H36" s="84"/>
      <c r="I36" s="84"/>
      <c r="J36" s="84"/>
      <c r="K36" s="84"/>
      <c r="L36" s="84"/>
      <c r="M36" s="84"/>
    </row>
    <row r="37" s="19" customFormat="1" ht="16.35" customHeight="1" spans="1:13">
      <c r="A37" s="47" t="s">
        <v>141</v>
      </c>
      <c r="B37" s="47" t="s">
        <v>142</v>
      </c>
      <c r="C37" s="47"/>
      <c r="D37" s="47" t="s">
        <v>143</v>
      </c>
      <c r="E37" s="84">
        <v>18.1</v>
      </c>
      <c r="F37" s="84">
        <v>18.1</v>
      </c>
      <c r="G37" s="84"/>
      <c r="H37" s="84"/>
      <c r="I37" s="84"/>
      <c r="J37" s="84"/>
      <c r="K37" s="84"/>
      <c r="L37" s="84"/>
      <c r="M37" s="84"/>
    </row>
    <row r="38" s="19" customFormat="1" ht="16.35" customHeight="1" spans="1:13">
      <c r="A38" s="47" t="s">
        <v>141</v>
      </c>
      <c r="B38" s="47" t="s">
        <v>142</v>
      </c>
      <c r="C38" s="47" t="s">
        <v>142</v>
      </c>
      <c r="D38" s="47" t="s">
        <v>144</v>
      </c>
      <c r="E38" s="84">
        <v>18.1</v>
      </c>
      <c r="F38" s="84">
        <v>18.1</v>
      </c>
      <c r="G38" s="84"/>
      <c r="H38" s="84"/>
      <c r="I38" s="84"/>
      <c r="J38" s="84"/>
      <c r="K38" s="84"/>
      <c r="L38" s="84"/>
      <c r="M38" s="84"/>
    </row>
    <row r="39" s="19" customFormat="1" ht="16.35" customHeight="1" spans="1:13">
      <c r="A39" s="47" t="s">
        <v>141</v>
      </c>
      <c r="B39" s="47" t="s">
        <v>145</v>
      </c>
      <c r="C39" s="47"/>
      <c r="D39" s="47" t="s">
        <v>146</v>
      </c>
      <c r="E39" s="84">
        <v>0.5</v>
      </c>
      <c r="F39" s="84">
        <v>0.5</v>
      </c>
      <c r="G39" s="84"/>
      <c r="H39" s="84"/>
      <c r="I39" s="84"/>
      <c r="J39" s="84"/>
      <c r="K39" s="84"/>
      <c r="L39" s="84"/>
      <c r="M39" s="84"/>
    </row>
    <row r="40" s="19" customFormat="1" ht="16.35" customHeight="1" spans="1:13">
      <c r="A40" s="47" t="s">
        <v>141</v>
      </c>
      <c r="B40" s="47" t="s">
        <v>145</v>
      </c>
      <c r="C40" s="47" t="s">
        <v>145</v>
      </c>
      <c r="D40" s="47" t="s">
        <v>146</v>
      </c>
      <c r="E40" s="84">
        <v>0.5</v>
      </c>
      <c r="F40" s="84">
        <v>0.5</v>
      </c>
      <c r="G40" s="84"/>
      <c r="H40" s="84"/>
      <c r="I40" s="84"/>
      <c r="J40" s="84"/>
      <c r="K40" s="84"/>
      <c r="L40" s="84"/>
      <c r="M40" s="84"/>
    </row>
    <row r="41" s="19" customFormat="1" ht="16.35" customHeight="1" spans="1:13">
      <c r="A41" s="47" t="s">
        <v>147</v>
      </c>
      <c r="B41" s="47"/>
      <c r="C41" s="47"/>
      <c r="D41" s="47" t="s">
        <v>39</v>
      </c>
      <c r="E41" s="84">
        <v>8.23</v>
      </c>
      <c r="F41" s="84">
        <v>8.23</v>
      </c>
      <c r="G41" s="84"/>
      <c r="H41" s="84"/>
      <c r="I41" s="84"/>
      <c r="J41" s="84"/>
      <c r="K41" s="84"/>
      <c r="L41" s="84"/>
      <c r="M41" s="84"/>
    </row>
    <row r="42" s="19" customFormat="1" ht="16.35" customHeight="1" spans="1:13">
      <c r="A42" s="47" t="s">
        <v>147</v>
      </c>
      <c r="B42" s="47" t="s">
        <v>152</v>
      </c>
      <c r="C42" s="47"/>
      <c r="D42" s="47" t="s">
        <v>153</v>
      </c>
      <c r="E42" s="84">
        <v>8.23</v>
      </c>
      <c r="F42" s="84">
        <v>8.23</v>
      </c>
      <c r="G42" s="84"/>
      <c r="H42" s="84"/>
      <c r="I42" s="84"/>
      <c r="J42" s="84"/>
      <c r="K42" s="84"/>
      <c r="L42" s="84"/>
      <c r="M42" s="84"/>
    </row>
    <row r="43" s="19" customFormat="1" ht="16.35" customHeight="1" spans="1:13">
      <c r="A43" s="47" t="s">
        <v>147</v>
      </c>
      <c r="B43" s="47" t="s">
        <v>152</v>
      </c>
      <c r="C43" s="47" t="s">
        <v>154</v>
      </c>
      <c r="D43" s="47" t="s">
        <v>155</v>
      </c>
      <c r="E43" s="84">
        <v>0.93</v>
      </c>
      <c r="F43" s="84">
        <v>0.93</v>
      </c>
      <c r="G43" s="84"/>
      <c r="H43" s="84"/>
      <c r="I43" s="84"/>
      <c r="J43" s="84"/>
      <c r="K43" s="84"/>
      <c r="L43" s="84"/>
      <c r="M43" s="84"/>
    </row>
    <row r="44" s="19" customFormat="1" ht="16.35" customHeight="1" spans="1:13">
      <c r="A44" s="47" t="s">
        <v>147</v>
      </c>
      <c r="B44" s="47" t="s">
        <v>152</v>
      </c>
      <c r="C44" s="47" t="s">
        <v>156</v>
      </c>
      <c r="D44" s="47" t="s">
        <v>157</v>
      </c>
      <c r="E44" s="84">
        <v>7</v>
      </c>
      <c r="F44" s="84">
        <v>7</v>
      </c>
      <c r="G44" s="84"/>
      <c r="H44" s="84"/>
      <c r="I44" s="84"/>
      <c r="J44" s="84"/>
      <c r="K44" s="84"/>
      <c r="L44" s="84"/>
      <c r="M44" s="84"/>
    </row>
    <row r="45" s="19" customFormat="1" ht="16.35" customHeight="1" spans="1:13">
      <c r="A45" s="47" t="s">
        <v>147</v>
      </c>
      <c r="B45" s="47" t="s">
        <v>152</v>
      </c>
      <c r="C45" s="47" t="s">
        <v>145</v>
      </c>
      <c r="D45" s="47" t="s">
        <v>158</v>
      </c>
      <c r="E45" s="84">
        <v>0.3</v>
      </c>
      <c r="F45" s="84">
        <v>0.3</v>
      </c>
      <c r="G45" s="84"/>
      <c r="H45" s="84"/>
      <c r="I45" s="84"/>
      <c r="J45" s="84"/>
      <c r="K45" s="84"/>
      <c r="L45" s="84"/>
      <c r="M45" s="84"/>
    </row>
    <row r="46" s="19" customFormat="1" ht="16.35" customHeight="1" spans="1:13">
      <c r="A46" s="47" t="s">
        <v>176</v>
      </c>
      <c r="B46" s="47"/>
      <c r="C46" s="47"/>
      <c r="D46" s="47" t="s">
        <v>42</v>
      </c>
      <c r="E46" s="84">
        <v>35</v>
      </c>
      <c r="F46" s="84"/>
      <c r="G46" s="84">
        <v>35</v>
      </c>
      <c r="H46" s="84"/>
      <c r="I46" s="84"/>
      <c r="J46" s="84"/>
      <c r="K46" s="84"/>
      <c r="L46" s="84"/>
      <c r="M46" s="84"/>
    </row>
    <row r="47" s="19" customFormat="1" ht="16.35" customHeight="1" spans="1:13">
      <c r="A47" s="47" t="s">
        <v>176</v>
      </c>
      <c r="B47" s="47" t="s">
        <v>139</v>
      </c>
      <c r="C47" s="47"/>
      <c r="D47" s="47" t="s">
        <v>177</v>
      </c>
      <c r="E47" s="84">
        <v>35</v>
      </c>
      <c r="F47" s="84"/>
      <c r="G47" s="84">
        <v>35</v>
      </c>
      <c r="H47" s="84"/>
      <c r="I47" s="84"/>
      <c r="J47" s="84"/>
      <c r="K47" s="84"/>
      <c r="L47" s="84"/>
      <c r="M47" s="84"/>
    </row>
    <row r="48" s="19" customFormat="1" ht="16.35" customHeight="1" spans="1:13">
      <c r="A48" s="47" t="s">
        <v>176</v>
      </c>
      <c r="B48" s="47" t="s">
        <v>139</v>
      </c>
      <c r="C48" s="47" t="s">
        <v>156</v>
      </c>
      <c r="D48" s="47" t="s">
        <v>178</v>
      </c>
      <c r="E48" s="84">
        <v>35</v>
      </c>
      <c r="F48" s="84"/>
      <c r="G48" s="84">
        <v>35</v>
      </c>
      <c r="H48" s="84"/>
      <c r="I48" s="84"/>
      <c r="J48" s="84"/>
      <c r="K48" s="84"/>
      <c r="L48" s="84"/>
      <c r="M48" s="84"/>
    </row>
    <row r="49" s="19" customFormat="1" ht="16.35" customHeight="1" spans="1:13">
      <c r="A49" s="47" t="s">
        <v>179</v>
      </c>
      <c r="B49" s="47"/>
      <c r="C49" s="47"/>
      <c r="D49" s="47" t="s">
        <v>44</v>
      </c>
      <c r="E49" s="84">
        <v>19775.8</v>
      </c>
      <c r="F49" s="84">
        <v>224.12</v>
      </c>
      <c r="G49" s="84">
        <v>19359.68</v>
      </c>
      <c r="H49" s="84"/>
      <c r="I49" s="84"/>
      <c r="J49" s="84">
        <v>192</v>
      </c>
      <c r="K49" s="84"/>
      <c r="L49" s="84"/>
      <c r="M49" s="84"/>
    </row>
    <row r="50" s="19" customFormat="1" ht="16.35" customHeight="1" spans="1:13">
      <c r="A50" s="47" t="s">
        <v>179</v>
      </c>
      <c r="B50" s="47" t="s">
        <v>154</v>
      </c>
      <c r="C50" s="47"/>
      <c r="D50" s="47" t="s">
        <v>180</v>
      </c>
      <c r="E50" s="84">
        <v>702.8</v>
      </c>
      <c r="F50" s="84">
        <v>224.12</v>
      </c>
      <c r="G50" s="84">
        <v>478.68</v>
      </c>
      <c r="H50" s="84"/>
      <c r="I50" s="84"/>
      <c r="J50" s="84"/>
      <c r="K50" s="84"/>
      <c r="L50" s="84"/>
      <c r="M50" s="84"/>
    </row>
    <row r="51" s="19" customFormat="1" ht="16.35" customHeight="1" spans="1:13">
      <c r="A51" s="47" t="s">
        <v>179</v>
      </c>
      <c r="B51" s="47" t="s">
        <v>154</v>
      </c>
      <c r="C51" s="47" t="s">
        <v>154</v>
      </c>
      <c r="D51" s="47" t="s">
        <v>164</v>
      </c>
      <c r="E51" s="84">
        <v>14.51</v>
      </c>
      <c r="F51" s="84">
        <v>13.07</v>
      </c>
      <c r="G51" s="84">
        <v>1.44</v>
      </c>
      <c r="H51" s="84"/>
      <c r="I51" s="84"/>
      <c r="J51" s="84"/>
      <c r="K51" s="84"/>
      <c r="L51" s="84"/>
      <c r="M51" s="84"/>
    </row>
    <row r="52" s="19" customFormat="1" ht="16.35" customHeight="1" spans="1:13">
      <c r="A52" s="47" t="s">
        <v>179</v>
      </c>
      <c r="B52" s="47" t="s">
        <v>154</v>
      </c>
      <c r="C52" s="47" t="s">
        <v>156</v>
      </c>
      <c r="D52" s="47" t="s">
        <v>165</v>
      </c>
      <c r="E52" s="84">
        <v>305.5</v>
      </c>
      <c r="F52" s="84"/>
      <c r="G52" s="84">
        <v>305.5</v>
      </c>
      <c r="H52" s="84"/>
      <c r="I52" s="84"/>
      <c r="J52" s="84"/>
      <c r="K52" s="84"/>
      <c r="L52" s="84"/>
      <c r="M52" s="84"/>
    </row>
    <row r="53" s="19" customFormat="1" ht="16.35" customHeight="1" spans="1:13">
      <c r="A53" s="47" t="s">
        <v>179</v>
      </c>
      <c r="B53" s="47" t="s">
        <v>154</v>
      </c>
      <c r="C53" s="47" t="s">
        <v>145</v>
      </c>
      <c r="D53" s="47" t="s">
        <v>181</v>
      </c>
      <c r="E53" s="84">
        <v>382.79</v>
      </c>
      <c r="F53" s="84">
        <v>211.05</v>
      </c>
      <c r="G53" s="84">
        <v>171.74</v>
      </c>
      <c r="H53" s="84"/>
      <c r="I53" s="84"/>
      <c r="J53" s="84"/>
      <c r="K53" s="84"/>
      <c r="L53" s="84"/>
      <c r="M53" s="84"/>
    </row>
    <row r="54" s="19" customFormat="1" ht="16.35" customHeight="1" spans="1:13">
      <c r="A54" s="47" t="s">
        <v>179</v>
      </c>
      <c r="B54" s="47" t="s">
        <v>139</v>
      </c>
      <c r="C54" s="47"/>
      <c r="D54" s="47" t="s">
        <v>182</v>
      </c>
      <c r="E54" s="84">
        <v>2960</v>
      </c>
      <c r="F54" s="84"/>
      <c r="G54" s="84">
        <v>2768</v>
      </c>
      <c r="H54" s="84"/>
      <c r="I54" s="84"/>
      <c r="J54" s="84">
        <v>192</v>
      </c>
      <c r="K54" s="84"/>
      <c r="L54" s="84"/>
      <c r="M54" s="84"/>
    </row>
    <row r="55" s="19" customFormat="1" ht="16.35" customHeight="1" spans="1:13">
      <c r="A55" s="47" t="s">
        <v>179</v>
      </c>
      <c r="B55" s="47" t="s">
        <v>139</v>
      </c>
      <c r="C55" s="47" t="s">
        <v>145</v>
      </c>
      <c r="D55" s="47" t="s">
        <v>183</v>
      </c>
      <c r="E55" s="84">
        <v>2960</v>
      </c>
      <c r="F55" s="84"/>
      <c r="G55" s="84">
        <v>2768</v>
      </c>
      <c r="H55" s="84"/>
      <c r="I55" s="84"/>
      <c r="J55" s="84">
        <v>192</v>
      </c>
      <c r="K55" s="84"/>
      <c r="L55" s="84"/>
      <c r="M55" s="84"/>
    </row>
    <row r="56" s="19" customFormat="1" ht="16.35" customHeight="1" spans="1:13">
      <c r="A56" s="47" t="s">
        <v>179</v>
      </c>
      <c r="B56" s="47" t="s">
        <v>142</v>
      </c>
      <c r="C56" s="47"/>
      <c r="D56" s="47" t="s">
        <v>184</v>
      </c>
      <c r="E56" s="84">
        <v>9713</v>
      </c>
      <c r="F56" s="84"/>
      <c r="G56" s="84">
        <v>9713</v>
      </c>
      <c r="H56" s="84"/>
      <c r="I56" s="84"/>
      <c r="J56" s="84"/>
      <c r="K56" s="84"/>
      <c r="L56" s="84"/>
      <c r="M56" s="84"/>
    </row>
    <row r="57" s="19" customFormat="1" ht="16.35" customHeight="1" spans="1:13">
      <c r="A57" s="47" t="s">
        <v>179</v>
      </c>
      <c r="B57" s="47" t="s">
        <v>142</v>
      </c>
      <c r="C57" s="47" t="s">
        <v>154</v>
      </c>
      <c r="D57" s="47" t="s">
        <v>184</v>
      </c>
      <c r="E57" s="84">
        <v>9713</v>
      </c>
      <c r="F57" s="84"/>
      <c r="G57" s="84">
        <v>9713</v>
      </c>
      <c r="H57" s="84"/>
      <c r="I57" s="84"/>
      <c r="J57" s="84"/>
      <c r="K57" s="84"/>
      <c r="L57" s="84"/>
      <c r="M57" s="84"/>
    </row>
    <row r="58" s="19" customFormat="1" ht="16.35" customHeight="1" spans="1:13">
      <c r="A58" s="47" t="s">
        <v>179</v>
      </c>
      <c r="B58" s="47" t="s">
        <v>185</v>
      </c>
      <c r="C58" s="47"/>
      <c r="D58" s="47" t="s">
        <v>186</v>
      </c>
      <c r="E58" s="84">
        <v>6400</v>
      </c>
      <c r="F58" s="84"/>
      <c r="G58" s="84">
        <v>6400</v>
      </c>
      <c r="H58" s="84"/>
      <c r="I58" s="84"/>
      <c r="J58" s="84"/>
      <c r="K58" s="84"/>
      <c r="L58" s="84"/>
      <c r="M58" s="84"/>
    </row>
    <row r="59" s="19" customFormat="1" ht="16.35" customHeight="1" spans="1:13">
      <c r="A59" s="47" t="s">
        <v>179</v>
      </c>
      <c r="B59" s="47" t="s">
        <v>185</v>
      </c>
      <c r="C59" s="47" t="s">
        <v>154</v>
      </c>
      <c r="D59" s="47" t="s">
        <v>187</v>
      </c>
      <c r="E59" s="84">
        <v>6400</v>
      </c>
      <c r="F59" s="84"/>
      <c r="G59" s="84">
        <v>6400</v>
      </c>
      <c r="H59" s="84"/>
      <c r="I59" s="84"/>
      <c r="J59" s="84"/>
      <c r="K59" s="84"/>
      <c r="L59" s="84"/>
      <c r="M59" s="84"/>
    </row>
    <row r="60" s="19" customFormat="1" ht="16.35" customHeight="1" spans="1:13">
      <c r="A60" s="47" t="s">
        <v>159</v>
      </c>
      <c r="B60" s="47"/>
      <c r="C60" s="47"/>
      <c r="D60" s="47" t="s">
        <v>60</v>
      </c>
      <c r="E60" s="84">
        <v>25.16</v>
      </c>
      <c r="F60" s="84">
        <v>14.16</v>
      </c>
      <c r="G60" s="84">
        <v>5</v>
      </c>
      <c r="H60" s="84">
        <v>6</v>
      </c>
      <c r="I60" s="84"/>
      <c r="J60" s="84"/>
      <c r="K60" s="84"/>
      <c r="L60" s="84"/>
      <c r="M60" s="84"/>
    </row>
    <row r="61" s="19" customFormat="1" ht="16.35" customHeight="1" spans="1:13">
      <c r="A61" s="47" t="s">
        <v>159</v>
      </c>
      <c r="B61" s="47" t="s">
        <v>154</v>
      </c>
      <c r="C61" s="47"/>
      <c r="D61" s="47" t="s">
        <v>188</v>
      </c>
      <c r="E61" s="84">
        <v>11</v>
      </c>
      <c r="F61" s="84"/>
      <c r="G61" s="84">
        <v>5</v>
      </c>
      <c r="H61" s="84">
        <v>6</v>
      </c>
      <c r="I61" s="84"/>
      <c r="J61" s="84"/>
      <c r="K61" s="84"/>
      <c r="L61" s="84"/>
      <c r="M61" s="84"/>
    </row>
    <row r="62" s="19" customFormat="1" ht="16.35" customHeight="1" spans="1:13">
      <c r="A62" s="47" t="s">
        <v>159</v>
      </c>
      <c r="B62" s="47" t="s">
        <v>154</v>
      </c>
      <c r="C62" s="47" t="s">
        <v>166</v>
      </c>
      <c r="D62" s="47" t="s">
        <v>189</v>
      </c>
      <c r="E62" s="84">
        <v>11</v>
      </c>
      <c r="F62" s="84"/>
      <c r="G62" s="84">
        <v>5</v>
      </c>
      <c r="H62" s="84">
        <v>6</v>
      </c>
      <c r="I62" s="84"/>
      <c r="J62" s="84"/>
      <c r="K62" s="84"/>
      <c r="L62" s="84"/>
      <c r="M62" s="84"/>
    </row>
    <row r="63" s="19" customFormat="1" ht="16.35" customHeight="1" spans="1:13">
      <c r="A63" s="47" t="s">
        <v>159</v>
      </c>
      <c r="B63" s="47" t="s">
        <v>156</v>
      </c>
      <c r="C63" s="47"/>
      <c r="D63" s="47" t="s">
        <v>160</v>
      </c>
      <c r="E63" s="84">
        <v>14.16</v>
      </c>
      <c r="F63" s="84">
        <v>14.16</v>
      </c>
      <c r="G63" s="84"/>
      <c r="H63" s="84"/>
      <c r="I63" s="84"/>
      <c r="J63" s="84"/>
      <c r="K63" s="84"/>
      <c r="L63" s="84"/>
      <c r="M63" s="84"/>
    </row>
    <row r="64" s="19" customFormat="1" ht="16.35" customHeight="1" spans="1:13">
      <c r="A64" s="47" t="s">
        <v>159</v>
      </c>
      <c r="B64" s="47" t="s">
        <v>156</v>
      </c>
      <c r="C64" s="47" t="s">
        <v>154</v>
      </c>
      <c r="D64" s="47" t="s">
        <v>161</v>
      </c>
      <c r="E64" s="84">
        <v>14.16</v>
      </c>
      <c r="F64" s="84">
        <v>14.16</v>
      </c>
      <c r="G64" s="84"/>
      <c r="H64" s="84"/>
      <c r="I64" s="84"/>
      <c r="J64" s="84"/>
      <c r="K64" s="84"/>
      <c r="L64" s="84"/>
      <c r="M64" s="84"/>
    </row>
    <row r="65" s="19" customFormat="1" ht="16.35" customHeight="1" spans="1:13">
      <c r="A65" s="47" t="s">
        <v>162</v>
      </c>
      <c r="B65" s="47"/>
      <c r="C65" s="47"/>
      <c r="D65" s="47" t="s">
        <v>64</v>
      </c>
      <c r="E65" s="84">
        <v>2748.8</v>
      </c>
      <c r="F65" s="84"/>
      <c r="G65" s="84"/>
      <c r="H65" s="84"/>
      <c r="I65" s="84"/>
      <c r="J65" s="84">
        <v>2748.8</v>
      </c>
      <c r="K65" s="84"/>
      <c r="L65" s="84"/>
      <c r="M65" s="84"/>
    </row>
    <row r="66" s="19" customFormat="1" ht="16.35" customHeight="1" spans="1:13">
      <c r="A66" s="47" t="s">
        <v>162</v>
      </c>
      <c r="B66" s="47" t="s">
        <v>154</v>
      </c>
      <c r="C66" s="47"/>
      <c r="D66" s="47" t="s">
        <v>163</v>
      </c>
      <c r="E66" s="84">
        <v>2748.8</v>
      </c>
      <c r="F66" s="84"/>
      <c r="G66" s="84"/>
      <c r="H66" s="84"/>
      <c r="I66" s="84"/>
      <c r="J66" s="84">
        <v>2748.8</v>
      </c>
      <c r="K66" s="84"/>
      <c r="L66" s="84"/>
      <c r="M66" s="84"/>
    </row>
    <row r="67" s="19" customFormat="1" ht="16.35" customHeight="1" spans="1:13">
      <c r="A67" s="47" t="s">
        <v>162</v>
      </c>
      <c r="B67" s="47" t="s">
        <v>154</v>
      </c>
      <c r="C67" s="47" t="s">
        <v>166</v>
      </c>
      <c r="D67" s="47" t="s">
        <v>167</v>
      </c>
      <c r="E67" s="84">
        <v>2748.8</v>
      </c>
      <c r="F67" s="84"/>
      <c r="G67" s="84"/>
      <c r="H67" s="84"/>
      <c r="I67" s="84"/>
      <c r="J67" s="84">
        <v>2748.8</v>
      </c>
      <c r="K67" s="84"/>
      <c r="L67" s="84"/>
      <c r="M67" s="84"/>
    </row>
    <row r="68" s="19" customFormat="1" ht="16.35" customHeight="1" spans="1:13">
      <c r="A68" s="60" t="s">
        <v>190</v>
      </c>
      <c r="B68" s="60"/>
      <c r="C68" s="60"/>
      <c r="D68" s="60"/>
      <c r="E68" s="60"/>
      <c r="F68" s="60"/>
      <c r="G68" s="60"/>
      <c r="H68" s="60"/>
      <c r="I68" s="60"/>
      <c r="J68" s="60"/>
      <c r="K68" s="60"/>
      <c r="L68" s="60"/>
      <c r="M68" s="60"/>
    </row>
    <row r="69" s="19" customFormat="1" ht="16.35" customHeight="1" spans="1:13">
      <c r="A69" s="47" t="s">
        <v>191</v>
      </c>
      <c r="B69" s="47"/>
      <c r="C69" s="47"/>
      <c r="D69" s="47" t="s">
        <v>15</v>
      </c>
      <c r="E69" s="84">
        <v>6292.07</v>
      </c>
      <c r="F69" s="84">
        <v>230.25</v>
      </c>
      <c r="G69" s="84">
        <v>6021.82</v>
      </c>
      <c r="H69" s="84"/>
      <c r="I69" s="84"/>
      <c r="J69" s="84">
        <v>40</v>
      </c>
      <c r="K69" s="84"/>
      <c r="L69" s="84"/>
      <c r="M69" s="84"/>
    </row>
    <row r="70" s="19" customFormat="1" ht="16.35" customHeight="1" spans="1:13">
      <c r="A70" s="47" t="s">
        <v>191</v>
      </c>
      <c r="B70" s="47" t="s">
        <v>139</v>
      </c>
      <c r="C70" s="47"/>
      <c r="D70" s="47" t="s">
        <v>192</v>
      </c>
      <c r="E70" s="84">
        <v>6267.07</v>
      </c>
      <c r="F70" s="84">
        <v>230.25</v>
      </c>
      <c r="G70" s="84">
        <v>5996.82</v>
      </c>
      <c r="H70" s="84"/>
      <c r="I70" s="84"/>
      <c r="J70" s="84">
        <v>40</v>
      </c>
      <c r="K70" s="84"/>
      <c r="L70" s="84"/>
      <c r="M70" s="84"/>
    </row>
    <row r="71" s="19" customFormat="1" ht="16.35" customHeight="1" spans="1:13">
      <c r="A71" s="47" t="s">
        <v>191</v>
      </c>
      <c r="B71" s="47" t="s">
        <v>139</v>
      </c>
      <c r="C71" s="47" t="s">
        <v>154</v>
      </c>
      <c r="D71" s="47" t="s">
        <v>164</v>
      </c>
      <c r="E71" s="84">
        <v>75.08</v>
      </c>
      <c r="F71" s="84">
        <v>67.65</v>
      </c>
      <c r="G71" s="84">
        <v>7.43</v>
      </c>
      <c r="H71" s="84"/>
      <c r="I71" s="84"/>
      <c r="J71" s="84"/>
      <c r="K71" s="84"/>
      <c r="L71" s="84"/>
      <c r="M71" s="84"/>
    </row>
    <row r="72" s="19" customFormat="1" ht="16.35" customHeight="1" spans="1:13">
      <c r="A72" s="47" t="s">
        <v>191</v>
      </c>
      <c r="B72" s="47" t="s">
        <v>139</v>
      </c>
      <c r="C72" s="47" t="s">
        <v>156</v>
      </c>
      <c r="D72" s="47" t="s">
        <v>165</v>
      </c>
      <c r="E72" s="84">
        <v>4874.34</v>
      </c>
      <c r="F72" s="84"/>
      <c r="G72" s="84">
        <v>4834.34</v>
      </c>
      <c r="H72" s="84"/>
      <c r="I72" s="84"/>
      <c r="J72" s="84">
        <v>40</v>
      </c>
      <c r="K72" s="84"/>
      <c r="L72" s="84"/>
      <c r="M72" s="84"/>
    </row>
    <row r="73" s="19" customFormat="1" ht="16.35" customHeight="1" spans="1:13">
      <c r="A73" s="47" t="s">
        <v>191</v>
      </c>
      <c r="B73" s="47" t="s">
        <v>139</v>
      </c>
      <c r="C73" s="47" t="s">
        <v>170</v>
      </c>
      <c r="D73" s="47" t="s">
        <v>171</v>
      </c>
      <c r="E73" s="84">
        <v>1317.65</v>
      </c>
      <c r="F73" s="84">
        <v>162.6</v>
      </c>
      <c r="G73" s="84">
        <v>1155.05</v>
      </c>
      <c r="H73" s="84"/>
      <c r="I73" s="84"/>
      <c r="J73" s="84"/>
      <c r="K73" s="84"/>
      <c r="L73" s="84"/>
      <c r="M73" s="84"/>
    </row>
    <row r="74" s="19" customFormat="1" ht="16.35" customHeight="1" spans="1:13">
      <c r="A74" s="47" t="s">
        <v>191</v>
      </c>
      <c r="B74" s="47" t="s">
        <v>193</v>
      </c>
      <c r="C74" s="47"/>
      <c r="D74" s="47" t="s">
        <v>194</v>
      </c>
      <c r="E74" s="84">
        <v>6</v>
      </c>
      <c r="F74" s="84"/>
      <c r="G74" s="84">
        <v>6</v>
      </c>
      <c r="H74" s="84"/>
      <c r="I74" s="84"/>
      <c r="J74" s="84"/>
      <c r="K74" s="84"/>
      <c r="L74" s="84"/>
      <c r="M74" s="84"/>
    </row>
    <row r="75" s="19" customFormat="1" ht="16.35" customHeight="1" spans="1:13">
      <c r="A75" s="47" t="s">
        <v>191</v>
      </c>
      <c r="B75" s="47" t="s">
        <v>193</v>
      </c>
      <c r="C75" s="47" t="s">
        <v>137</v>
      </c>
      <c r="D75" s="47" t="s">
        <v>195</v>
      </c>
      <c r="E75" s="84">
        <v>6</v>
      </c>
      <c r="F75" s="84"/>
      <c r="G75" s="84">
        <v>6</v>
      </c>
      <c r="H75" s="84"/>
      <c r="I75" s="84"/>
      <c r="J75" s="84"/>
      <c r="K75" s="84"/>
      <c r="L75" s="84"/>
      <c r="M75" s="84"/>
    </row>
    <row r="76" s="19" customFormat="1" ht="16.35" customHeight="1" spans="1:13">
      <c r="A76" s="47" t="s">
        <v>191</v>
      </c>
      <c r="B76" s="47" t="s">
        <v>196</v>
      </c>
      <c r="C76" s="47"/>
      <c r="D76" s="47" t="s">
        <v>197</v>
      </c>
      <c r="E76" s="84">
        <v>19</v>
      </c>
      <c r="F76" s="84"/>
      <c r="G76" s="84">
        <v>19</v>
      </c>
      <c r="H76" s="84"/>
      <c r="I76" s="84"/>
      <c r="J76" s="84"/>
      <c r="K76" s="84"/>
      <c r="L76" s="84"/>
      <c r="M76" s="84"/>
    </row>
    <row r="77" s="19" customFormat="1" ht="16.35" customHeight="1" spans="1:13">
      <c r="A77" s="47" t="s">
        <v>191</v>
      </c>
      <c r="B77" s="47" t="s">
        <v>196</v>
      </c>
      <c r="C77" s="47" t="s">
        <v>156</v>
      </c>
      <c r="D77" s="47" t="s">
        <v>165</v>
      </c>
      <c r="E77" s="84">
        <v>19</v>
      </c>
      <c r="F77" s="84"/>
      <c r="G77" s="84">
        <v>19</v>
      </c>
      <c r="H77" s="84"/>
      <c r="I77" s="84"/>
      <c r="J77" s="84"/>
      <c r="K77" s="84"/>
      <c r="L77" s="84"/>
      <c r="M77" s="84"/>
    </row>
    <row r="78" s="19" customFormat="1" ht="16.35" customHeight="1" spans="1:13">
      <c r="A78" s="47" t="s">
        <v>141</v>
      </c>
      <c r="B78" s="47"/>
      <c r="C78" s="47"/>
      <c r="D78" s="47" t="s">
        <v>36</v>
      </c>
      <c r="E78" s="84">
        <v>22.85</v>
      </c>
      <c r="F78" s="84">
        <v>22.85</v>
      </c>
      <c r="G78" s="84"/>
      <c r="H78" s="84"/>
      <c r="I78" s="84"/>
      <c r="J78" s="84"/>
      <c r="K78" s="84"/>
      <c r="L78" s="84"/>
      <c r="M78" s="84"/>
    </row>
    <row r="79" s="19" customFormat="1" ht="16.35" customHeight="1" spans="1:13">
      <c r="A79" s="47" t="s">
        <v>141</v>
      </c>
      <c r="B79" s="47" t="s">
        <v>142</v>
      </c>
      <c r="C79" s="47"/>
      <c r="D79" s="47" t="s">
        <v>143</v>
      </c>
      <c r="E79" s="84">
        <v>22.49</v>
      </c>
      <c r="F79" s="84">
        <v>22.49</v>
      </c>
      <c r="G79" s="84"/>
      <c r="H79" s="84"/>
      <c r="I79" s="84"/>
      <c r="J79" s="84"/>
      <c r="K79" s="84"/>
      <c r="L79" s="84"/>
      <c r="M79" s="84"/>
    </row>
    <row r="80" s="19" customFormat="1" ht="16.35" customHeight="1" spans="1:13">
      <c r="A80" s="47" t="s">
        <v>141</v>
      </c>
      <c r="B80" s="47" t="s">
        <v>142</v>
      </c>
      <c r="C80" s="47" t="s">
        <v>142</v>
      </c>
      <c r="D80" s="47" t="s">
        <v>144</v>
      </c>
      <c r="E80" s="84">
        <v>22.49</v>
      </c>
      <c r="F80" s="84">
        <v>22.49</v>
      </c>
      <c r="G80" s="84"/>
      <c r="H80" s="84"/>
      <c r="I80" s="84"/>
      <c r="J80" s="84"/>
      <c r="K80" s="84"/>
      <c r="L80" s="84"/>
      <c r="M80" s="84"/>
    </row>
    <row r="81" s="19" customFormat="1" ht="16.35" customHeight="1" spans="1:13">
      <c r="A81" s="47" t="s">
        <v>141</v>
      </c>
      <c r="B81" s="47" t="s">
        <v>145</v>
      </c>
      <c r="C81" s="47"/>
      <c r="D81" s="47" t="s">
        <v>146</v>
      </c>
      <c r="E81" s="84">
        <v>0.36</v>
      </c>
      <c r="F81" s="84">
        <v>0.36</v>
      </c>
      <c r="G81" s="84"/>
      <c r="H81" s="84"/>
      <c r="I81" s="84"/>
      <c r="J81" s="84"/>
      <c r="K81" s="84"/>
      <c r="L81" s="84"/>
      <c r="M81" s="84"/>
    </row>
    <row r="82" s="19" customFormat="1" ht="16.35" customHeight="1" spans="1:13">
      <c r="A82" s="47" t="s">
        <v>141</v>
      </c>
      <c r="B82" s="47" t="s">
        <v>145</v>
      </c>
      <c r="C82" s="47" t="s">
        <v>145</v>
      </c>
      <c r="D82" s="47" t="s">
        <v>146</v>
      </c>
      <c r="E82" s="84">
        <v>0.36</v>
      </c>
      <c r="F82" s="84">
        <v>0.36</v>
      </c>
      <c r="G82" s="84"/>
      <c r="H82" s="84"/>
      <c r="I82" s="84"/>
      <c r="J82" s="84"/>
      <c r="K82" s="84"/>
      <c r="L82" s="84"/>
      <c r="M82" s="84"/>
    </row>
    <row r="83" s="19" customFormat="1" ht="16.35" customHeight="1" spans="1:13">
      <c r="A83" s="47" t="s">
        <v>147</v>
      </c>
      <c r="B83" s="47"/>
      <c r="C83" s="47"/>
      <c r="D83" s="47" t="s">
        <v>39</v>
      </c>
      <c r="E83" s="84">
        <v>10.11</v>
      </c>
      <c r="F83" s="84">
        <v>10.11</v>
      </c>
      <c r="G83" s="84"/>
      <c r="H83" s="84"/>
      <c r="I83" s="84"/>
      <c r="J83" s="84"/>
      <c r="K83" s="84"/>
      <c r="L83" s="84"/>
      <c r="M83" s="84"/>
    </row>
    <row r="84" s="19" customFormat="1" ht="16.35" customHeight="1" spans="1:13">
      <c r="A84" s="47" t="s">
        <v>147</v>
      </c>
      <c r="B84" s="47" t="s">
        <v>152</v>
      </c>
      <c r="C84" s="47"/>
      <c r="D84" s="47" t="s">
        <v>153</v>
      </c>
      <c r="E84" s="84">
        <v>10.11</v>
      </c>
      <c r="F84" s="84">
        <v>10.11</v>
      </c>
      <c r="G84" s="84"/>
      <c r="H84" s="84"/>
      <c r="I84" s="84"/>
      <c r="J84" s="84"/>
      <c r="K84" s="84"/>
      <c r="L84" s="84"/>
      <c r="M84" s="84"/>
    </row>
    <row r="85" s="19" customFormat="1" ht="16.35" customHeight="1" spans="1:13">
      <c r="A85" s="47" t="s">
        <v>147</v>
      </c>
      <c r="B85" s="47" t="s">
        <v>152</v>
      </c>
      <c r="C85" s="47" t="s">
        <v>154</v>
      </c>
      <c r="D85" s="47" t="s">
        <v>155</v>
      </c>
      <c r="E85" s="84">
        <v>4.82</v>
      </c>
      <c r="F85" s="84">
        <v>4.82</v>
      </c>
      <c r="G85" s="84"/>
      <c r="H85" s="84"/>
      <c r="I85" s="84"/>
      <c r="J85" s="84"/>
      <c r="K85" s="84"/>
      <c r="L85" s="84"/>
      <c r="M85" s="84"/>
    </row>
    <row r="86" s="19" customFormat="1" ht="16.35" customHeight="1" spans="1:13">
      <c r="A86" s="47" t="s">
        <v>147</v>
      </c>
      <c r="B86" s="47" t="s">
        <v>152</v>
      </c>
      <c r="C86" s="47" t="s">
        <v>156</v>
      </c>
      <c r="D86" s="47" t="s">
        <v>157</v>
      </c>
      <c r="E86" s="84">
        <v>5.03</v>
      </c>
      <c r="F86" s="84">
        <v>5.03</v>
      </c>
      <c r="G86" s="84"/>
      <c r="H86" s="84"/>
      <c r="I86" s="84"/>
      <c r="J86" s="84"/>
      <c r="K86" s="84"/>
      <c r="L86" s="84"/>
      <c r="M86" s="84"/>
    </row>
    <row r="87" s="19" customFormat="1" ht="16.35" customHeight="1" spans="1:13">
      <c r="A87" s="47" t="s">
        <v>147</v>
      </c>
      <c r="B87" s="47" t="s">
        <v>152</v>
      </c>
      <c r="C87" s="47" t="s">
        <v>145</v>
      </c>
      <c r="D87" s="47" t="s">
        <v>158</v>
      </c>
      <c r="E87" s="84">
        <v>0.26</v>
      </c>
      <c r="F87" s="84">
        <v>0.26</v>
      </c>
      <c r="G87" s="84"/>
      <c r="H87" s="84"/>
      <c r="I87" s="84"/>
      <c r="J87" s="84"/>
      <c r="K87" s="84"/>
      <c r="L87" s="84"/>
      <c r="M87" s="84"/>
    </row>
    <row r="88" s="19" customFormat="1" ht="16.35" customHeight="1" spans="1:13">
      <c r="A88" s="47" t="s">
        <v>159</v>
      </c>
      <c r="B88" s="47"/>
      <c r="C88" s="47"/>
      <c r="D88" s="47" t="s">
        <v>60</v>
      </c>
      <c r="E88" s="84">
        <v>17.71</v>
      </c>
      <c r="F88" s="84">
        <v>17.71</v>
      </c>
      <c r="G88" s="84"/>
      <c r="H88" s="84"/>
      <c r="I88" s="84"/>
      <c r="J88" s="84"/>
      <c r="K88" s="84"/>
      <c r="L88" s="84"/>
      <c r="M88" s="84"/>
    </row>
    <row r="89" s="19" customFormat="1" ht="16.35" customHeight="1" spans="1:13">
      <c r="A89" s="47" t="s">
        <v>159</v>
      </c>
      <c r="B89" s="47" t="s">
        <v>156</v>
      </c>
      <c r="C89" s="47"/>
      <c r="D89" s="47" t="s">
        <v>160</v>
      </c>
      <c r="E89" s="84">
        <v>17.71</v>
      </c>
      <c r="F89" s="84">
        <v>17.71</v>
      </c>
      <c r="G89" s="84"/>
      <c r="H89" s="84"/>
      <c r="I89" s="84"/>
      <c r="J89" s="84"/>
      <c r="K89" s="84"/>
      <c r="L89" s="84"/>
      <c r="M89" s="84"/>
    </row>
    <row r="90" s="19" customFormat="1" ht="16.35" customHeight="1" spans="1:13">
      <c r="A90" s="47" t="s">
        <v>159</v>
      </c>
      <c r="B90" s="47" t="s">
        <v>156</v>
      </c>
      <c r="C90" s="47" t="s">
        <v>154</v>
      </c>
      <c r="D90" s="47" t="s">
        <v>161</v>
      </c>
      <c r="E90" s="84">
        <v>17.71</v>
      </c>
      <c r="F90" s="84">
        <v>17.71</v>
      </c>
      <c r="G90" s="84"/>
      <c r="H90" s="84"/>
      <c r="I90" s="84"/>
      <c r="J90" s="84"/>
      <c r="K90" s="84"/>
      <c r="L90" s="84"/>
      <c r="M90" s="84"/>
    </row>
    <row r="91" s="19" customFormat="1" ht="16.35" customHeight="1" spans="1:13">
      <c r="A91" s="47" t="s">
        <v>198</v>
      </c>
      <c r="B91" s="47"/>
      <c r="C91" s="47"/>
      <c r="D91" s="47" t="s">
        <v>68</v>
      </c>
      <c r="E91" s="84">
        <v>7</v>
      </c>
      <c r="F91" s="84"/>
      <c r="G91" s="84"/>
      <c r="H91" s="84"/>
      <c r="I91" s="84"/>
      <c r="J91" s="84">
        <v>7</v>
      </c>
      <c r="K91" s="84"/>
      <c r="L91" s="84"/>
      <c r="M91" s="84"/>
    </row>
    <row r="92" s="19" customFormat="1" ht="16.35" customHeight="1" spans="1:13">
      <c r="A92" s="47" t="s">
        <v>198</v>
      </c>
      <c r="B92" s="47" t="s">
        <v>145</v>
      </c>
      <c r="C92" s="47"/>
      <c r="D92" s="47" t="s">
        <v>68</v>
      </c>
      <c r="E92" s="84">
        <v>7</v>
      </c>
      <c r="F92" s="84"/>
      <c r="G92" s="84"/>
      <c r="H92" s="84"/>
      <c r="I92" s="84"/>
      <c r="J92" s="84">
        <v>7</v>
      </c>
      <c r="K92" s="84"/>
      <c r="L92" s="84"/>
      <c r="M92" s="84"/>
    </row>
    <row r="93" s="19" customFormat="1" ht="16.35" customHeight="1" spans="1:13">
      <c r="A93" s="47" t="s">
        <v>198</v>
      </c>
      <c r="B93" s="47" t="s">
        <v>145</v>
      </c>
      <c r="C93" s="47" t="s">
        <v>145</v>
      </c>
      <c r="D93" s="47" t="s">
        <v>68</v>
      </c>
      <c r="E93" s="84">
        <v>7</v>
      </c>
      <c r="F93" s="84"/>
      <c r="G93" s="84"/>
      <c r="H93" s="84"/>
      <c r="I93" s="84"/>
      <c r="J93" s="84">
        <v>7</v>
      </c>
      <c r="K93" s="84"/>
      <c r="L93" s="84"/>
      <c r="M93" s="84"/>
    </row>
    <row r="94" s="19" customFormat="1" ht="16.35" customHeight="1" spans="1:13">
      <c r="A94" s="60" t="s">
        <v>199</v>
      </c>
      <c r="B94" s="60"/>
      <c r="C94" s="60"/>
      <c r="D94" s="60"/>
      <c r="E94" s="60"/>
      <c r="F94" s="60"/>
      <c r="G94" s="60"/>
      <c r="H94" s="60"/>
      <c r="I94" s="60"/>
      <c r="J94" s="60"/>
      <c r="K94" s="60"/>
      <c r="L94" s="60"/>
      <c r="M94" s="60"/>
    </row>
    <row r="95" s="19" customFormat="1" ht="16.35" customHeight="1" spans="1:13">
      <c r="A95" s="47" t="s">
        <v>191</v>
      </c>
      <c r="B95" s="47"/>
      <c r="C95" s="47"/>
      <c r="D95" s="47" t="s">
        <v>15</v>
      </c>
      <c r="E95" s="84">
        <v>443.63</v>
      </c>
      <c r="F95" s="84">
        <v>177.88</v>
      </c>
      <c r="G95" s="84">
        <v>265.25</v>
      </c>
      <c r="H95" s="84"/>
      <c r="I95" s="84"/>
      <c r="J95" s="84">
        <v>0.5</v>
      </c>
      <c r="K95" s="84"/>
      <c r="L95" s="84"/>
      <c r="M95" s="84"/>
    </row>
    <row r="96" s="19" customFormat="1" ht="16.35" customHeight="1" spans="1:13">
      <c r="A96" s="47" t="s">
        <v>191</v>
      </c>
      <c r="B96" s="47" t="s">
        <v>139</v>
      </c>
      <c r="C96" s="47"/>
      <c r="D96" s="47" t="s">
        <v>192</v>
      </c>
      <c r="E96" s="84">
        <v>443.63</v>
      </c>
      <c r="F96" s="84">
        <v>177.88</v>
      </c>
      <c r="G96" s="84">
        <v>265.25</v>
      </c>
      <c r="H96" s="84"/>
      <c r="I96" s="84"/>
      <c r="J96" s="84">
        <v>0.5</v>
      </c>
      <c r="K96" s="84"/>
      <c r="L96" s="84"/>
      <c r="M96" s="84"/>
    </row>
    <row r="97" s="19" customFormat="1" ht="16.35" customHeight="1" spans="1:13">
      <c r="A97" s="47" t="s">
        <v>191</v>
      </c>
      <c r="B97" s="47" t="s">
        <v>139</v>
      </c>
      <c r="C97" s="47" t="s">
        <v>154</v>
      </c>
      <c r="D97" s="47" t="s">
        <v>164</v>
      </c>
      <c r="E97" s="84">
        <v>9.83</v>
      </c>
      <c r="F97" s="84">
        <v>8.75</v>
      </c>
      <c r="G97" s="84">
        <v>1.08</v>
      </c>
      <c r="H97" s="84"/>
      <c r="I97" s="84"/>
      <c r="J97" s="84"/>
      <c r="K97" s="84"/>
      <c r="L97" s="84"/>
      <c r="M97" s="84"/>
    </row>
    <row r="98" s="19" customFormat="1" ht="16.35" customHeight="1" spans="1:13">
      <c r="A98" s="47" t="s">
        <v>191</v>
      </c>
      <c r="B98" s="47" t="s">
        <v>139</v>
      </c>
      <c r="C98" s="47" t="s">
        <v>166</v>
      </c>
      <c r="D98" s="47" t="s">
        <v>200</v>
      </c>
      <c r="E98" s="84">
        <v>207.33</v>
      </c>
      <c r="F98" s="84"/>
      <c r="G98" s="84">
        <v>206.83</v>
      </c>
      <c r="H98" s="84"/>
      <c r="I98" s="84"/>
      <c r="J98" s="84">
        <v>0.5</v>
      </c>
      <c r="K98" s="84"/>
      <c r="L98" s="84"/>
      <c r="M98" s="84"/>
    </row>
    <row r="99" s="19" customFormat="1" ht="16.35" customHeight="1" spans="1:13">
      <c r="A99" s="47" t="s">
        <v>191</v>
      </c>
      <c r="B99" s="47" t="s">
        <v>139</v>
      </c>
      <c r="C99" s="47" t="s">
        <v>170</v>
      </c>
      <c r="D99" s="47" t="s">
        <v>171</v>
      </c>
      <c r="E99" s="84">
        <v>226.47</v>
      </c>
      <c r="F99" s="84">
        <v>169.13</v>
      </c>
      <c r="G99" s="84">
        <v>57.34</v>
      </c>
      <c r="H99" s="84"/>
      <c r="I99" s="84"/>
      <c r="J99" s="84"/>
      <c r="K99" s="84"/>
      <c r="L99" s="84"/>
      <c r="M99" s="84"/>
    </row>
    <row r="100" s="19" customFormat="1" ht="16.35" customHeight="1" spans="1:13">
      <c r="A100" s="47" t="s">
        <v>141</v>
      </c>
      <c r="B100" s="47"/>
      <c r="C100" s="47"/>
      <c r="D100" s="47" t="s">
        <v>36</v>
      </c>
      <c r="E100" s="84">
        <v>14.99</v>
      </c>
      <c r="F100" s="84">
        <v>14.99</v>
      </c>
      <c r="G100" s="84"/>
      <c r="H100" s="84"/>
      <c r="I100" s="84"/>
      <c r="J100" s="84"/>
      <c r="K100" s="84"/>
      <c r="L100" s="84"/>
      <c r="M100" s="84"/>
    </row>
    <row r="101" s="19" customFormat="1" ht="16.35" customHeight="1" spans="1:13">
      <c r="A101" s="47" t="s">
        <v>141</v>
      </c>
      <c r="B101" s="47" t="s">
        <v>142</v>
      </c>
      <c r="C101" s="47"/>
      <c r="D101" s="47" t="s">
        <v>143</v>
      </c>
      <c r="E101" s="84">
        <v>14.57</v>
      </c>
      <c r="F101" s="84">
        <v>14.57</v>
      </c>
      <c r="G101" s="84"/>
      <c r="H101" s="84"/>
      <c r="I101" s="84"/>
      <c r="J101" s="84"/>
      <c r="K101" s="84"/>
      <c r="L101" s="84"/>
      <c r="M101" s="84"/>
    </row>
    <row r="102" s="19" customFormat="1" ht="16.35" customHeight="1" spans="1:13">
      <c r="A102" s="47" t="s">
        <v>141</v>
      </c>
      <c r="B102" s="47" t="s">
        <v>142</v>
      </c>
      <c r="C102" s="47" t="s">
        <v>142</v>
      </c>
      <c r="D102" s="47" t="s">
        <v>144</v>
      </c>
      <c r="E102" s="84">
        <v>14.57</v>
      </c>
      <c r="F102" s="84">
        <v>14.57</v>
      </c>
      <c r="G102" s="84"/>
      <c r="H102" s="84"/>
      <c r="I102" s="84"/>
      <c r="J102" s="84"/>
      <c r="K102" s="84"/>
      <c r="L102" s="84"/>
      <c r="M102" s="84"/>
    </row>
    <row r="103" s="19" customFormat="1" ht="16.35" customHeight="1" spans="1:13">
      <c r="A103" s="47" t="s">
        <v>141</v>
      </c>
      <c r="B103" s="47" t="s">
        <v>145</v>
      </c>
      <c r="C103" s="47"/>
      <c r="D103" s="47" t="s">
        <v>146</v>
      </c>
      <c r="E103" s="84">
        <v>0.42</v>
      </c>
      <c r="F103" s="84">
        <v>0.42</v>
      </c>
      <c r="G103" s="84"/>
      <c r="H103" s="84"/>
      <c r="I103" s="84"/>
      <c r="J103" s="84"/>
      <c r="K103" s="84"/>
      <c r="L103" s="84"/>
      <c r="M103" s="84"/>
    </row>
    <row r="104" s="19" customFormat="1" ht="16.35" customHeight="1" spans="1:13">
      <c r="A104" s="47" t="s">
        <v>141</v>
      </c>
      <c r="B104" s="47" t="s">
        <v>145</v>
      </c>
      <c r="C104" s="47" t="s">
        <v>145</v>
      </c>
      <c r="D104" s="47" t="s">
        <v>146</v>
      </c>
      <c r="E104" s="84">
        <v>0.42</v>
      </c>
      <c r="F104" s="84">
        <v>0.42</v>
      </c>
      <c r="G104" s="84"/>
      <c r="H104" s="84"/>
      <c r="I104" s="84"/>
      <c r="J104" s="84"/>
      <c r="K104" s="84"/>
      <c r="L104" s="84"/>
      <c r="M104" s="84"/>
    </row>
    <row r="105" s="19" customFormat="1" ht="16.35" customHeight="1" spans="1:13">
      <c r="A105" s="47" t="s">
        <v>147</v>
      </c>
      <c r="B105" s="47"/>
      <c r="C105" s="47"/>
      <c r="D105" s="47" t="s">
        <v>39</v>
      </c>
      <c r="E105" s="84">
        <v>6.64</v>
      </c>
      <c r="F105" s="84">
        <v>6.64</v>
      </c>
      <c r="G105" s="84"/>
      <c r="H105" s="84"/>
      <c r="I105" s="84"/>
      <c r="J105" s="84"/>
      <c r="K105" s="84"/>
      <c r="L105" s="84"/>
      <c r="M105" s="84"/>
    </row>
    <row r="106" s="19" customFormat="1" ht="16.35" customHeight="1" spans="1:13">
      <c r="A106" s="47" t="s">
        <v>147</v>
      </c>
      <c r="B106" s="47" t="s">
        <v>152</v>
      </c>
      <c r="C106" s="47"/>
      <c r="D106" s="47" t="s">
        <v>153</v>
      </c>
      <c r="E106" s="84">
        <v>6.64</v>
      </c>
      <c r="F106" s="84">
        <v>6.64</v>
      </c>
      <c r="G106" s="84"/>
      <c r="H106" s="84"/>
      <c r="I106" s="84"/>
      <c r="J106" s="84"/>
      <c r="K106" s="84"/>
      <c r="L106" s="84"/>
      <c r="M106" s="84"/>
    </row>
    <row r="107" s="19" customFormat="1" ht="16.35" customHeight="1" spans="1:13">
      <c r="A107" s="47" t="s">
        <v>147</v>
      </c>
      <c r="B107" s="47" t="s">
        <v>152</v>
      </c>
      <c r="C107" s="47" t="s">
        <v>154</v>
      </c>
      <c r="D107" s="47" t="s">
        <v>155</v>
      </c>
      <c r="E107" s="84">
        <v>0.63</v>
      </c>
      <c r="F107" s="84">
        <v>0.63</v>
      </c>
      <c r="G107" s="84"/>
      <c r="H107" s="84"/>
      <c r="I107" s="84"/>
      <c r="J107" s="84"/>
      <c r="K107" s="84"/>
      <c r="L107" s="84"/>
      <c r="M107" s="84"/>
    </row>
    <row r="108" s="19" customFormat="1" ht="16.35" customHeight="1" spans="1:13">
      <c r="A108" s="47" t="s">
        <v>147</v>
      </c>
      <c r="B108" s="47" t="s">
        <v>152</v>
      </c>
      <c r="C108" s="47" t="s">
        <v>156</v>
      </c>
      <c r="D108" s="47" t="s">
        <v>157</v>
      </c>
      <c r="E108" s="84">
        <v>5.75</v>
      </c>
      <c r="F108" s="84">
        <v>5.75</v>
      </c>
      <c r="G108" s="84"/>
      <c r="H108" s="84"/>
      <c r="I108" s="84"/>
      <c r="J108" s="84"/>
      <c r="K108" s="84"/>
      <c r="L108" s="84"/>
      <c r="M108" s="84"/>
    </row>
    <row r="109" s="19" customFormat="1" ht="16.35" customHeight="1" spans="1:13">
      <c r="A109" s="47" t="s">
        <v>147</v>
      </c>
      <c r="B109" s="47" t="s">
        <v>152</v>
      </c>
      <c r="C109" s="47" t="s">
        <v>145</v>
      </c>
      <c r="D109" s="47" t="s">
        <v>158</v>
      </c>
      <c r="E109" s="84">
        <v>0.26</v>
      </c>
      <c r="F109" s="84">
        <v>0.26</v>
      </c>
      <c r="G109" s="84"/>
      <c r="H109" s="84"/>
      <c r="I109" s="84"/>
      <c r="J109" s="84"/>
      <c r="K109" s="84"/>
      <c r="L109" s="84"/>
      <c r="M109" s="84"/>
    </row>
    <row r="110" s="19" customFormat="1" ht="16.35" customHeight="1" spans="1:13">
      <c r="A110" s="47" t="s">
        <v>159</v>
      </c>
      <c r="B110" s="47"/>
      <c r="C110" s="47"/>
      <c r="D110" s="47" t="s">
        <v>60</v>
      </c>
      <c r="E110" s="84">
        <v>11.13</v>
      </c>
      <c r="F110" s="84">
        <v>11.13</v>
      </c>
      <c r="G110" s="84"/>
      <c r="H110" s="84"/>
      <c r="I110" s="84"/>
      <c r="J110" s="84"/>
      <c r="K110" s="84"/>
      <c r="L110" s="84"/>
      <c r="M110" s="84"/>
    </row>
    <row r="111" s="19" customFormat="1" ht="16.35" customHeight="1" spans="1:13">
      <c r="A111" s="47" t="s">
        <v>159</v>
      </c>
      <c r="B111" s="47" t="s">
        <v>156</v>
      </c>
      <c r="C111" s="47"/>
      <c r="D111" s="47" t="s">
        <v>160</v>
      </c>
      <c r="E111" s="84">
        <v>11.13</v>
      </c>
      <c r="F111" s="84">
        <v>11.13</v>
      </c>
      <c r="G111" s="84"/>
      <c r="H111" s="84"/>
      <c r="I111" s="84"/>
      <c r="J111" s="84"/>
      <c r="K111" s="84"/>
      <c r="L111" s="84"/>
      <c r="M111" s="84"/>
    </row>
    <row r="112" s="19" customFormat="1" ht="16.35" customHeight="1" spans="1:13">
      <c r="A112" s="47" t="s">
        <v>159</v>
      </c>
      <c r="B112" s="47" t="s">
        <v>156</v>
      </c>
      <c r="C112" s="47" t="s">
        <v>154</v>
      </c>
      <c r="D112" s="47" t="s">
        <v>161</v>
      </c>
      <c r="E112" s="84">
        <v>11.13</v>
      </c>
      <c r="F112" s="84">
        <v>11.13</v>
      </c>
      <c r="G112" s="84"/>
      <c r="H112" s="84"/>
      <c r="I112" s="84"/>
      <c r="J112" s="84"/>
      <c r="K112" s="84"/>
      <c r="L112" s="84"/>
      <c r="M112" s="84"/>
    </row>
    <row r="113" s="19" customFormat="1" ht="16.35" customHeight="1" spans="1:13">
      <c r="A113" s="60" t="s">
        <v>201</v>
      </c>
      <c r="B113" s="60"/>
      <c r="C113" s="60"/>
      <c r="D113" s="60"/>
      <c r="E113" s="60"/>
      <c r="F113" s="60"/>
      <c r="G113" s="60"/>
      <c r="H113" s="60"/>
      <c r="I113" s="60"/>
      <c r="J113" s="60"/>
      <c r="K113" s="60"/>
      <c r="L113" s="60"/>
      <c r="M113" s="60"/>
    </row>
    <row r="114" s="19" customFormat="1" ht="16.35" customHeight="1" spans="1:13">
      <c r="A114" s="47" t="s">
        <v>191</v>
      </c>
      <c r="B114" s="47"/>
      <c r="C114" s="47"/>
      <c r="D114" s="47" t="s">
        <v>15</v>
      </c>
      <c r="E114" s="84">
        <v>970.36</v>
      </c>
      <c r="F114" s="84">
        <v>229.28</v>
      </c>
      <c r="G114" s="84">
        <v>340.08</v>
      </c>
      <c r="H114" s="84">
        <v>201</v>
      </c>
      <c r="I114" s="84"/>
      <c r="J114" s="84">
        <v>200</v>
      </c>
      <c r="K114" s="84"/>
      <c r="L114" s="84"/>
      <c r="M114" s="84"/>
    </row>
    <row r="115" s="19" customFormat="1" ht="16.35" customHeight="1" spans="1:13">
      <c r="A115" s="47" t="s">
        <v>191</v>
      </c>
      <c r="B115" s="47" t="s">
        <v>139</v>
      </c>
      <c r="C115" s="47"/>
      <c r="D115" s="47" t="s">
        <v>192</v>
      </c>
      <c r="E115" s="84">
        <v>6.72</v>
      </c>
      <c r="F115" s="84"/>
      <c r="G115" s="84">
        <v>6.72</v>
      </c>
      <c r="H115" s="84"/>
      <c r="I115" s="84"/>
      <c r="J115" s="84"/>
      <c r="K115" s="84"/>
      <c r="L115" s="84"/>
      <c r="M115" s="84"/>
    </row>
    <row r="116" s="19" customFormat="1" ht="16.35" customHeight="1" spans="1:13">
      <c r="A116" s="47" t="s">
        <v>191</v>
      </c>
      <c r="B116" s="47" t="s">
        <v>139</v>
      </c>
      <c r="C116" s="47" t="s">
        <v>137</v>
      </c>
      <c r="D116" s="47" t="s">
        <v>202</v>
      </c>
      <c r="E116" s="84">
        <v>6.72</v>
      </c>
      <c r="F116" s="84"/>
      <c r="G116" s="84">
        <v>6.72</v>
      </c>
      <c r="H116" s="84"/>
      <c r="I116" s="84"/>
      <c r="J116" s="84"/>
      <c r="K116" s="84"/>
      <c r="L116" s="84"/>
      <c r="M116" s="84"/>
    </row>
    <row r="117" s="19" customFormat="1" ht="16.35" customHeight="1" spans="1:13">
      <c r="A117" s="47" t="s">
        <v>191</v>
      </c>
      <c r="B117" s="47" t="s">
        <v>203</v>
      </c>
      <c r="C117" s="47"/>
      <c r="D117" s="47" t="s">
        <v>204</v>
      </c>
      <c r="E117" s="84">
        <v>123.5</v>
      </c>
      <c r="F117" s="84"/>
      <c r="G117" s="84">
        <v>123.5</v>
      </c>
      <c r="H117" s="84"/>
      <c r="I117" s="84"/>
      <c r="J117" s="84"/>
      <c r="K117" s="84"/>
      <c r="L117" s="84"/>
      <c r="M117" s="84"/>
    </row>
    <row r="118" s="19" customFormat="1" ht="16.35" customHeight="1" spans="1:13">
      <c r="A118" s="47" t="s">
        <v>191</v>
      </c>
      <c r="B118" s="47" t="s">
        <v>203</v>
      </c>
      <c r="C118" s="47" t="s">
        <v>166</v>
      </c>
      <c r="D118" s="47" t="s">
        <v>205</v>
      </c>
      <c r="E118" s="84">
        <v>123.5</v>
      </c>
      <c r="F118" s="84"/>
      <c r="G118" s="84">
        <v>123.5</v>
      </c>
      <c r="H118" s="84"/>
      <c r="I118" s="84"/>
      <c r="J118" s="84"/>
      <c r="K118" s="84"/>
      <c r="L118" s="84"/>
      <c r="M118" s="84"/>
    </row>
    <row r="119" s="19" customFormat="1" ht="16.35" customHeight="1" spans="1:13">
      <c r="A119" s="47" t="s">
        <v>191</v>
      </c>
      <c r="B119" s="47" t="s">
        <v>206</v>
      </c>
      <c r="C119" s="47"/>
      <c r="D119" s="47" t="s">
        <v>207</v>
      </c>
      <c r="E119" s="84">
        <v>688.7</v>
      </c>
      <c r="F119" s="84">
        <v>229.28</v>
      </c>
      <c r="G119" s="84">
        <v>58.42</v>
      </c>
      <c r="H119" s="84">
        <v>201</v>
      </c>
      <c r="I119" s="84"/>
      <c r="J119" s="84">
        <v>200</v>
      </c>
      <c r="K119" s="84"/>
      <c r="L119" s="84"/>
      <c r="M119" s="84"/>
    </row>
    <row r="120" s="19" customFormat="1" ht="16.35" customHeight="1" spans="1:13">
      <c r="A120" s="47" t="s">
        <v>191</v>
      </c>
      <c r="B120" s="47" t="s">
        <v>206</v>
      </c>
      <c r="C120" s="47" t="s">
        <v>154</v>
      </c>
      <c r="D120" s="47" t="s">
        <v>164</v>
      </c>
      <c r="E120" s="84">
        <v>32.65</v>
      </c>
      <c r="F120" s="84">
        <v>29.53</v>
      </c>
      <c r="G120" s="84">
        <v>3.12</v>
      </c>
      <c r="H120" s="84"/>
      <c r="I120" s="84"/>
      <c r="J120" s="84"/>
      <c r="K120" s="84"/>
      <c r="L120" s="84"/>
      <c r="M120" s="84"/>
    </row>
    <row r="121" s="19" customFormat="1" ht="16.35" customHeight="1" spans="1:13">
      <c r="A121" s="47" t="s">
        <v>191</v>
      </c>
      <c r="B121" s="47" t="s">
        <v>206</v>
      </c>
      <c r="C121" s="47" t="s">
        <v>156</v>
      </c>
      <c r="D121" s="47" t="s">
        <v>165</v>
      </c>
      <c r="E121" s="84">
        <v>227.56</v>
      </c>
      <c r="F121" s="84"/>
      <c r="G121" s="84">
        <v>23.56</v>
      </c>
      <c r="H121" s="84">
        <v>201</v>
      </c>
      <c r="I121" s="84"/>
      <c r="J121" s="84">
        <v>3</v>
      </c>
      <c r="K121" s="84"/>
      <c r="L121" s="84"/>
      <c r="M121" s="84"/>
    </row>
    <row r="122" s="19" customFormat="1" ht="16.35" customHeight="1" spans="1:13">
      <c r="A122" s="47" t="s">
        <v>191</v>
      </c>
      <c r="B122" s="47" t="s">
        <v>206</v>
      </c>
      <c r="C122" s="47" t="s">
        <v>170</v>
      </c>
      <c r="D122" s="47" t="s">
        <v>171</v>
      </c>
      <c r="E122" s="84">
        <v>231.49</v>
      </c>
      <c r="F122" s="84">
        <v>199.75</v>
      </c>
      <c r="G122" s="84">
        <v>31.74</v>
      </c>
      <c r="H122" s="84"/>
      <c r="I122" s="84"/>
      <c r="J122" s="84"/>
      <c r="K122" s="84"/>
      <c r="L122" s="84"/>
      <c r="M122" s="84"/>
    </row>
    <row r="123" s="19" customFormat="1" ht="16.35" customHeight="1" spans="1:13">
      <c r="A123" s="47" t="s">
        <v>191</v>
      </c>
      <c r="B123" s="47" t="s">
        <v>206</v>
      </c>
      <c r="C123" s="47" t="s">
        <v>145</v>
      </c>
      <c r="D123" s="47" t="s">
        <v>208</v>
      </c>
      <c r="E123" s="84">
        <v>197</v>
      </c>
      <c r="F123" s="84"/>
      <c r="G123" s="84"/>
      <c r="H123" s="84"/>
      <c r="I123" s="84"/>
      <c r="J123" s="84">
        <v>197</v>
      </c>
      <c r="K123" s="84"/>
      <c r="L123" s="84"/>
      <c r="M123" s="84"/>
    </row>
    <row r="124" s="19" customFormat="1" ht="16.35" customHeight="1" spans="1:13">
      <c r="A124" s="47" t="s">
        <v>191</v>
      </c>
      <c r="B124" s="47" t="s">
        <v>209</v>
      </c>
      <c r="C124" s="47"/>
      <c r="D124" s="47" t="s">
        <v>210</v>
      </c>
      <c r="E124" s="84">
        <v>30</v>
      </c>
      <c r="F124" s="84"/>
      <c r="G124" s="84">
        <v>30</v>
      </c>
      <c r="H124" s="84"/>
      <c r="I124" s="84"/>
      <c r="J124" s="84"/>
      <c r="K124" s="84"/>
      <c r="L124" s="84"/>
      <c r="M124" s="84"/>
    </row>
    <row r="125" s="19" customFormat="1" ht="16.35" customHeight="1" spans="1:13">
      <c r="A125" s="47" t="s">
        <v>191</v>
      </c>
      <c r="B125" s="47" t="s">
        <v>209</v>
      </c>
      <c r="C125" s="47" t="s">
        <v>145</v>
      </c>
      <c r="D125" s="47" t="s">
        <v>211</v>
      </c>
      <c r="E125" s="84">
        <v>30</v>
      </c>
      <c r="F125" s="84"/>
      <c r="G125" s="84">
        <v>30</v>
      </c>
      <c r="H125" s="84"/>
      <c r="I125" s="84"/>
      <c r="J125" s="84"/>
      <c r="K125" s="84"/>
      <c r="L125" s="84"/>
      <c r="M125" s="84"/>
    </row>
    <row r="126" s="19" customFormat="1" ht="16.35" customHeight="1" spans="1:13">
      <c r="A126" s="47" t="s">
        <v>191</v>
      </c>
      <c r="B126" s="47" t="s">
        <v>212</v>
      </c>
      <c r="C126" s="47"/>
      <c r="D126" s="47" t="s">
        <v>213</v>
      </c>
      <c r="E126" s="84">
        <v>121.44</v>
      </c>
      <c r="F126" s="84"/>
      <c r="G126" s="84">
        <v>121.44</v>
      </c>
      <c r="H126" s="84"/>
      <c r="I126" s="84"/>
      <c r="J126" s="84"/>
      <c r="K126" s="84"/>
      <c r="L126" s="84"/>
      <c r="M126" s="84"/>
    </row>
    <row r="127" s="19" customFormat="1" ht="16.35" customHeight="1" spans="1:13">
      <c r="A127" s="47" t="s">
        <v>191</v>
      </c>
      <c r="B127" s="47" t="s">
        <v>212</v>
      </c>
      <c r="C127" s="47" t="s">
        <v>156</v>
      </c>
      <c r="D127" s="47" t="s">
        <v>165</v>
      </c>
      <c r="E127" s="84">
        <v>121.44</v>
      </c>
      <c r="F127" s="84"/>
      <c r="G127" s="84">
        <v>121.44</v>
      </c>
      <c r="H127" s="84"/>
      <c r="I127" s="84"/>
      <c r="J127" s="84"/>
      <c r="K127" s="84"/>
      <c r="L127" s="84"/>
      <c r="M127" s="84"/>
    </row>
    <row r="128" s="19" customFormat="1" ht="16.35" customHeight="1" spans="1:13">
      <c r="A128" s="47" t="s">
        <v>214</v>
      </c>
      <c r="B128" s="47"/>
      <c r="C128" s="47"/>
      <c r="D128" s="47" t="s">
        <v>215</v>
      </c>
      <c r="E128" s="84">
        <v>2</v>
      </c>
      <c r="F128" s="84"/>
      <c r="G128" s="84">
        <v>2</v>
      </c>
      <c r="H128" s="84"/>
      <c r="I128" s="84"/>
      <c r="J128" s="84"/>
      <c r="K128" s="84"/>
      <c r="L128" s="84"/>
      <c r="M128" s="84"/>
    </row>
    <row r="129" s="19" customFormat="1" ht="16.35" customHeight="1" spans="1:13">
      <c r="A129" s="47" t="s">
        <v>214</v>
      </c>
      <c r="B129" s="47" t="s">
        <v>166</v>
      </c>
      <c r="C129" s="47"/>
      <c r="D129" s="47" t="s">
        <v>216</v>
      </c>
      <c r="E129" s="84">
        <v>2</v>
      </c>
      <c r="F129" s="84"/>
      <c r="G129" s="84">
        <v>2</v>
      </c>
      <c r="H129" s="84"/>
      <c r="I129" s="84"/>
      <c r="J129" s="84"/>
      <c r="K129" s="84"/>
      <c r="L129" s="84"/>
      <c r="M129" s="84"/>
    </row>
    <row r="130" s="19" customFormat="1" ht="16.35" customHeight="1" spans="1:13">
      <c r="A130" s="47" t="s">
        <v>214</v>
      </c>
      <c r="B130" s="47" t="s">
        <v>166</v>
      </c>
      <c r="C130" s="47" t="s">
        <v>156</v>
      </c>
      <c r="D130" s="47" t="s">
        <v>165</v>
      </c>
      <c r="E130" s="84">
        <v>2</v>
      </c>
      <c r="F130" s="84"/>
      <c r="G130" s="84">
        <v>2</v>
      </c>
      <c r="H130" s="84"/>
      <c r="I130" s="84"/>
      <c r="J130" s="84"/>
      <c r="K130" s="84"/>
      <c r="L130" s="84"/>
      <c r="M130" s="84"/>
    </row>
    <row r="131" s="19" customFormat="1" ht="16.35" customHeight="1" spans="1:13">
      <c r="A131" s="47" t="s">
        <v>136</v>
      </c>
      <c r="B131" s="47"/>
      <c r="C131" s="47"/>
      <c r="D131" s="47" t="s">
        <v>27</v>
      </c>
      <c r="E131" s="84">
        <v>16.28</v>
      </c>
      <c r="F131" s="84"/>
      <c r="G131" s="84">
        <v>16.28</v>
      </c>
      <c r="H131" s="84"/>
      <c r="I131" s="84"/>
      <c r="J131" s="84"/>
      <c r="K131" s="84"/>
      <c r="L131" s="84"/>
      <c r="M131" s="84"/>
    </row>
    <row r="132" s="19" customFormat="1" ht="16.35" customHeight="1" spans="1:13">
      <c r="A132" s="47" t="s">
        <v>136</v>
      </c>
      <c r="B132" s="47" t="s">
        <v>137</v>
      </c>
      <c r="C132" s="47"/>
      <c r="D132" s="47" t="s">
        <v>138</v>
      </c>
      <c r="E132" s="84">
        <v>16.28</v>
      </c>
      <c r="F132" s="84"/>
      <c r="G132" s="84">
        <v>16.28</v>
      </c>
      <c r="H132" s="84"/>
      <c r="I132" s="84"/>
      <c r="J132" s="84"/>
      <c r="K132" s="84"/>
      <c r="L132" s="84"/>
      <c r="M132" s="84"/>
    </row>
    <row r="133" s="19" customFormat="1" ht="16.35" customHeight="1" spans="1:13">
      <c r="A133" s="47" t="s">
        <v>136</v>
      </c>
      <c r="B133" s="47" t="s">
        <v>137</v>
      </c>
      <c r="C133" s="47" t="s">
        <v>139</v>
      </c>
      <c r="D133" s="47" t="s">
        <v>140</v>
      </c>
      <c r="E133" s="84">
        <v>16.28</v>
      </c>
      <c r="F133" s="84"/>
      <c r="G133" s="84">
        <v>16.28</v>
      </c>
      <c r="H133" s="84"/>
      <c r="I133" s="84"/>
      <c r="J133" s="84"/>
      <c r="K133" s="84"/>
      <c r="L133" s="84"/>
      <c r="M133" s="84"/>
    </row>
    <row r="134" s="19" customFormat="1" ht="16.35" customHeight="1" spans="1:13">
      <c r="A134" s="47" t="s">
        <v>141</v>
      </c>
      <c r="B134" s="47"/>
      <c r="C134" s="47"/>
      <c r="D134" s="47" t="s">
        <v>36</v>
      </c>
      <c r="E134" s="84">
        <v>51.91</v>
      </c>
      <c r="F134" s="84">
        <v>18.1</v>
      </c>
      <c r="G134" s="84">
        <v>28.06</v>
      </c>
      <c r="H134" s="84">
        <v>5.05</v>
      </c>
      <c r="I134" s="84"/>
      <c r="J134" s="84">
        <v>0.7</v>
      </c>
      <c r="K134" s="84"/>
      <c r="L134" s="84"/>
      <c r="M134" s="84"/>
    </row>
    <row r="135" s="19" customFormat="1" ht="16.35" customHeight="1" spans="1:13">
      <c r="A135" s="47" t="s">
        <v>141</v>
      </c>
      <c r="B135" s="47" t="s">
        <v>154</v>
      </c>
      <c r="C135" s="47"/>
      <c r="D135" s="47" t="s">
        <v>217</v>
      </c>
      <c r="E135" s="84">
        <v>28.76</v>
      </c>
      <c r="F135" s="84"/>
      <c r="G135" s="84">
        <v>28.06</v>
      </c>
      <c r="H135" s="84"/>
      <c r="I135" s="84"/>
      <c r="J135" s="84">
        <v>0.7</v>
      </c>
      <c r="K135" s="84"/>
      <c r="L135" s="84"/>
      <c r="M135" s="84"/>
    </row>
    <row r="136" s="19" customFormat="1" ht="16.35" customHeight="1" spans="1:13">
      <c r="A136" s="47" t="s">
        <v>141</v>
      </c>
      <c r="B136" s="47" t="s">
        <v>154</v>
      </c>
      <c r="C136" s="47" t="s">
        <v>142</v>
      </c>
      <c r="D136" s="47" t="s">
        <v>218</v>
      </c>
      <c r="E136" s="84">
        <v>24.76</v>
      </c>
      <c r="F136" s="84"/>
      <c r="G136" s="84">
        <v>24.06</v>
      </c>
      <c r="H136" s="84"/>
      <c r="I136" s="84"/>
      <c r="J136" s="84">
        <v>0.7</v>
      </c>
      <c r="K136" s="84"/>
      <c r="L136" s="84"/>
      <c r="M136" s="84"/>
    </row>
    <row r="137" s="19" customFormat="1" ht="16.35" customHeight="1" spans="1:13">
      <c r="A137" s="47" t="s">
        <v>141</v>
      </c>
      <c r="B137" s="47" t="s">
        <v>154</v>
      </c>
      <c r="C137" s="47" t="s">
        <v>219</v>
      </c>
      <c r="D137" s="47" t="s">
        <v>220</v>
      </c>
      <c r="E137" s="84">
        <v>4</v>
      </c>
      <c r="F137" s="84"/>
      <c r="G137" s="84">
        <v>4</v>
      </c>
      <c r="H137" s="84"/>
      <c r="I137" s="84"/>
      <c r="J137" s="84"/>
      <c r="K137" s="84"/>
      <c r="L137" s="84"/>
      <c r="M137" s="84"/>
    </row>
    <row r="138" s="19" customFormat="1" ht="16.35" customHeight="1" spans="1:13">
      <c r="A138" s="47" t="s">
        <v>141</v>
      </c>
      <c r="B138" s="47" t="s">
        <v>142</v>
      </c>
      <c r="C138" s="47"/>
      <c r="D138" s="47" t="s">
        <v>143</v>
      </c>
      <c r="E138" s="84">
        <v>22.74</v>
      </c>
      <c r="F138" s="84">
        <v>17.69</v>
      </c>
      <c r="G138" s="84"/>
      <c r="H138" s="84">
        <v>5.05</v>
      </c>
      <c r="I138" s="84"/>
      <c r="J138" s="84"/>
      <c r="K138" s="84"/>
      <c r="L138" s="84"/>
      <c r="M138" s="84"/>
    </row>
    <row r="139" s="19" customFormat="1" ht="16.35" customHeight="1" spans="1:13">
      <c r="A139" s="47" t="s">
        <v>141</v>
      </c>
      <c r="B139" s="47" t="s">
        <v>142</v>
      </c>
      <c r="C139" s="47" t="s">
        <v>156</v>
      </c>
      <c r="D139" s="47" t="s">
        <v>221</v>
      </c>
      <c r="E139" s="84">
        <v>5.05</v>
      </c>
      <c r="F139" s="84"/>
      <c r="G139" s="84"/>
      <c r="H139" s="84">
        <v>5.05</v>
      </c>
      <c r="I139" s="84"/>
      <c r="J139" s="84"/>
      <c r="K139" s="84"/>
      <c r="L139" s="84"/>
      <c r="M139" s="84"/>
    </row>
    <row r="140" s="19" customFormat="1" ht="16.35" customHeight="1" spans="1:13">
      <c r="A140" s="47" t="s">
        <v>141</v>
      </c>
      <c r="B140" s="47" t="s">
        <v>142</v>
      </c>
      <c r="C140" s="47" t="s">
        <v>142</v>
      </c>
      <c r="D140" s="47" t="s">
        <v>144</v>
      </c>
      <c r="E140" s="84">
        <v>17.69</v>
      </c>
      <c r="F140" s="84">
        <v>17.69</v>
      </c>
      <c r="G140" s="84"/>
      <c r="H140" s="84"/>
      <c r="I140" s="84"/>
      <c r="J140" s="84"/>
      <c r="K140" s="84"/>
      <c r="L140" s="84"/>
      <c r="M140" s="84"/>
    </row>
    <row r="141" s="19" customFormat="1" ht="16.35" customHeight="1" spans="1:13">
      <c r="A141" s="47" t="s">
        <v>141</v>
      </c>
      <c r="B141" s="47" t="s">
        <v>145</v>
      </c>
      <c r="C141" s="47"/>
      <c r="D141" s="47" t="s">
        <v>146</v>
      </c>
      <c r="E141" s="84">
        <v>0.41</v>
      </c>
      <c r="F141" s="84">
        <v>0.41</v>
      </c>
      <c r="G141" s="84"/>
      <c r="H141" s="84"/>
      <c r="I141" s="84"/>
      <c r="J141" s="84"/>
      <c r="K141" s="84"/>
      <c r="L141" s="84"/>
      <c r="M141" s="84"/>
    </row>
    <row r="142" s="19" customFormat="1" ht="16.35" customHeight="1" spans="1:13">
      <c r="A142" s="47" t="s">
        <v>141</v>
      </c>
      <c r="B142" s="47" t="s">
        <v>145</v>
      </c>
      <c r="C142" s="47" t="s">
        <v>145</v>
      </c>
      <c r="D142" s="47" t="s">
        <v>146</v>
      </c>
      <c r="E142" s="84">
        <v>0.41</v>
      </c>
      <c r="F142" s="84">
        <v>0.41</v>
      </c>
      <c r="G142" s="84"/>
      <c r="H142" s="84"/>
      <c r="I142" s="84"/>
      <c r="J142" s="84"/>
      <c r="K142" s="84"/>
      <c r="L142" s="84"/>
      <c r="M142" s="84"/>
    </row>
    <row r="143" s="19" customFormat="1" ht="16.35" customHeight="1" spans="1:13">
      <c r="A143" s="47" t="s">
        <v>147</v>
      </c>
      <c r="B143" s="47"/>
      <c r="C143" s="47"/>
      <c r="D143" s="47" t="s">
        <v>39</v>
      </c>
      <c r="E143" s="84">
        <v>61.55</v>
      </c>
      <c r="F143" s="84">
        <v>61.55</v>
      </c>
      <c r="G143" s="84"/>
      <c r="H143" s="84"/>
      <c r="I143" s="84"/>
      <c r="J143" s="84"/>
      <c r="K143" s="84"/>
      <c r="L143" s="84"/>
      <c r="M143" s="84"/>
    </row>
    <row r="144" s="19" customFormat="1" ht="16.35" customHeight="1" spans="1:13">
      <c r="A144" s="47" t="s">
        <v>147</v>
      </c>
      <c r="B144" s="47" t="s">
        <v>152</v>
      </c>
      <c r="C144" s="47"/>
      <c r="D144" s="47" t="s">
        <v>153</v>
      </c>
      <c r="E144" s="84">
        <v>61.55</v>
      </c>
      <c r="F144" s="84">
        <v>61.55</v>
      </c>
      <c r="G144" s="84"/>
      <c r="H144" s="84"/>
      <c r="I144" s="84"/>
      <c r="J144" s="84"/>
      <c r="K144" s="84"/>
      <c r="L144" s="84"/>
      <c r="M144" s="84"/>
    </row>
    <row r="145" s="19" customFormat="1" ht="16.35" customHeight="1" spans="1:13">
      <c r="A145" s="47" t="s">
        <v>147</v>
      </c>
      <c r="B145" s="47" t="s">
        <v>152</v>
      </c>
      <c r="C145" s="47" t="s">
        <v>154</v>
      </c>
      <c r="D145" s="47" t="s">
        <v>155</v>
      </c>
      <c r="E145" s="84">
        <v>2.11</v>
      </c>
      <c r="F145" s="84">
        <v>2.11</v>
      </c>
      <c r="G145" s="84"/>
      <c r="H145" s="84"/>
      <c r="I145" s="84"/>
      <c r="J145" s="84"/>
      <c r="K145" s="84"/>
      <c r="L145" s="84"/>
      <c r="M145" s="84"/>
    </row>
    <row r="146" s="19" customFormat="1" ht="16.35" customHeight="1" spans="1:13">
      <c r="A146" s="47" t="s">
        <v>147</v>
      </c>
      <c r="B146" s="47" t="s">
        <v>152</v>
      </c>
      <c r="C146" s="47" t="s">
        <v>156</v>
      </c>
      <c r="D146" s="47" t="s">
        <v>157</v>
      </c>
      <c r="E146" s="84">
        <v>5.63</v>
      </c>
      <c r="F146" s="84">
        <v>5.63</v>
      </c>
      <c r="G146" s="84"/>
      <c r="H146" s="84"/>
      <c r="I146" s="84"/>
      <c r="J146" s="84"/>
      <c r="K146" s="84"/>
      <c r="L146" s="84"/>
      <c r="M146" s="84"/>
    </row>
    <row r="147" s="19" customFormat="1" ht="16.35" customHeight="1" spans="1:13">
      <c r="A147" s="47" t="s">
        <v>147</v>
      </c>
      <c r="B147" s="47" t="s">
        <v>152</v>
      </c>
      <c r="C147" s="47" t="s">
        <v>145</v>
      </c>
      <c r="D147" s="47" t="s">
        <v>158</v>
      </c>
      <c r="E147" s="84">
        <v>53.81</v>
      </c>
      <c r="F147" s="84">
        <v>53.81</v>
      </c>
      <c r="G147" s="84"/>
      <c r="H147" s="84"/>
      <c r="I147" s="84"/>
      <c r="J147" s="84"/>
      <c r="K147" s="84"/>
      <c r="L147" s="84"/>
      <c r="M147" s="84"/>
    </row>
    <row r="148" s="19" customFormat="1" ht="16.35" customHeight="1" spans="1:13">
      <c r="A148" s="47" t="s">
        <v>159</v>
      </c>
      <c r="B148" s="47"/>
      <c r="C148" s="47"/>
      <c r="D148" s="47" t="s">
        <v>60</v>
      </c>
      <c r="E148" s="84">
        <v>13.83</v>
      </c>
      <c r="F148" s="84">
        <v>13.83</v>
      </c>
      <c r="G148" s="84"/>
      <c r="H148" s="84"/>
      <c r="I148" s="84"/>
      <c r="J148" s="84"/>
      <c r="K148" s="84"/>
      <c r="L148" s="84"/>
      <c r="M148" s="84"/>
    </row>
    <row r="149" s="19" customFormat="1" ht="16.35" customHeight="1" spans="1:13">
      <c r="A149" s="47" t="s">
        <v>159</v>
      </c>
      <c r="B149" s="47" t="s">
        <v>156</v>
      </c>
      <c r="C149" s="47"/>
      <c r="D149" s="47" t="s">
        <v>160</v>
      </c>
      <c r="E149" s="84">
        <v>13.83</v>
      </c>
      <c r="F149" s="84">
        <v>13.83</v>
      </c>
      <c r="G149" s="84"/>
      <c r="H149" s="84"/>
      <c r="I149" s="84"/>
      <c r="J149" s="84"/>
      <c r="K149" s="84"/>
      <c r="L149" s="84"/>
      <c r="M149" s="84"/>
    </row>
    <row r="150" s="19" customFormat="1" ht="16.35" customHeight="1" spans="1:13">
      <c r="A150" s="47" t="s">
        <v>159</v>
      </c>
      <c r="B150" s="47" t="s">
        <v>156</v>
      </c>
      <c r="C150" s="47" t="s">
        <v>154</v>
      </c>
      <c r="D150" s="47" t="s">
        <v>161</v>
      </c>
      <c r="E150" s="84">
        <v>13.83</v>
      </c>
      <c r="F150" s="84">
        <v>13.83</v>
      </c>
      <c r="G150" s="84"/>
      <c r="H150" s="84"/>
      <c r="I150" s="84"/>
      <c r="J150" s="84"/>
      <c r="K150" s="84"/>
      <c r="L150" s="84"/>
      <c r="M150" s="84"/>
    </row>
    <row r="151" s="19" customFormat="1" ht="16.35" customHeight="1" spans="1:13">
      <c r="A151" s="60" t="s">
        <v>222</v>
      </c>
      <c r="B151" s="60"/>
      <c r="C151" s="60"/>
      <c r="D151" s="60"/>
      <c r="E151" s="60"/>
      <c r="F151" s="60"/>
      <c r="G151" s="60"/>
      <c r="H151" s="60"/>
      <c r="I151" s="60"/>
      <c r="J151" s="60"/>
      <c r="K151" s="60"/>
      <c r="L151" s="60"/>
      <c r="M151" s="60"/>
    </row>
    <row r="152" s="19" customFormat="1" ht="16.35" customHeight="1" spans="1:13">
      <c r="A152" s="47" t="s">
        <v>191</v>
      </c>
      <c r="B152" s="47"/>
      <c r="C152" s="47"/>
      <c r="D152" s="47" t="s">
        <v>15</v>
      </c>
      <c r="E152" s="84">
        <v>446.77</v>
      </c>
      <c r="F152" s="84">
        <v>124.84</v>
      </c>
      <c r="G152" s="84">
        <v>321.93</v>
      </c>
      <c r="H152" s="84"/>
      <c r="I152" s="84"/>
      <c r="J152" s="84"/>
      <c r="K152" s="84"/>
      <c r="L152" s="84"/>
      <c r="M152" s="84"/>
    </row>
    <row r="153" s="19" customFormat="1" ht="16.35" customHeight="1" spans="1:13">
      <c r="A153" s="47" t="s">
        <v>191</v>
      </c>
      <c r="B153" s="47" t="s">
        <v>148</v>
      </c>
      <c r="C153" s="47"/>
      <c r="D153" s="47" t="s">
        <v>223</v>
      </c>
      <c r="E153" s="84">
        <v>446.77</v>
      </c>
      <c r="F153" s="84">
        <v>124.84</v>
      </c>
      <c r="G153" s="84">
        <v>321.93</v>
      </c>
      <c r="H153" s="84"/>
      <c r="I153" s="84"/>
      <c r="J153" s="84"/>
      <c r="K153" s="84"/>
      <c r="L153" s="84"/>
      <c r="M153" s="84"/>
    </row>
    <row r="154" s="19" customFormat="1" ht="16.35" customHeight="1" spans="1:13">
      <c r="A154" s="47" t="s">
        <v>191</v>
      </c>
      <c r="B154" s="47" t="s">
        <v>148</v>
      </c>
      <c r="C154" s="47" t="s">
        <v>154</v>
      </c>
      <c r="D154" s="47" t="s">
        <v>164</v>
      </c>
      <c r="E154" s="84">
        <v>8.08</v>
      </c>
      <c r="F154" s="84">
        <v>7.3</v>
      </c>
      <c r="G154" s="84">
        <v>0.78</v>
      </c>
      <c r="H154" s="84"/>
      <c r="I154" s="84"/>
      <c r="J154" s="84"/>
      <c r="K154" s="84"/>
      <c r="L154" s="84"/>
      <c r="M154" s="84"/>
    </row>
    <row r="155" s="19" customFormat="1" ht="16.35" customHeight="1" spans="1:13">
      <c r="A155" s="47" t="s">
        <v>191</v>
      </c>
      <c r="B155" s="47" t="s">
        <v>148</v>
      </c>
      <c r="C155" s="47" t="s">
        <v>156</v>
      </c>
      <c r="D155" s="47" t="s">
        <v>165</v>
      </c>
      <c r="E155" s="84">
        <v>302.5</v>
      </c>
      <c r="F155" s="84"/>
      <c r="G155" s="84">
        <v>302.5</v>
      </c>
      <c r="H155" s="84"/>
      <c r="I155" s="84"/>
      <c r="J155" s="84"/>
      <c r="K155" s="84"/>
      <c r="L155" s="84"/>
      <c r="M155" s="84"/>
    </row>
    <row r="156" s="19" customFormat="1" ht="16.35" customHeight="1" spans="1:13">
      <c r="A156" s="47" t="s">
        <v>191</v>
      </c>
      <c r="B156" s="47" t="s">
        <v>148</v>
      </c>
      <c r="C156" s="47" t="s">
        <v>170</v>
      </c>
      <c r="D156" s="47" t="s">
        <v>171</v>
      </c>
      <c r="E156" s="84">
        <v>136.19</v>
      </c>
      <c r="F156" s="84">
        <v>117.54</v>
      </c>
      <c r="G156" s="84">
        <v>18.65</v>
      </c>
      <c r="H156" s="84"/>
      <c r="I156" s="84"/>
      <c r="J156" s="84"/>
      <c r="K156" s="84"/>
      <c r="L156" s="84"/>
      <c r="M156" s="84"/>
    </row>
    <row r="157" s="19" customFormat="1" ht="16.35" customHeight="1" spans="1:13">
      <c r="A157" s="47" t="s">
        <v>141</v>
      </c>
      <c r="B157" s="47"/>
      <c r="C157" s="47"/>
      <c r="D157" s="47" t="s">
        <v>36</v>
      </c>
      <c r="E157" s="84">
        <v>10.17</v>
      </c>
      <c r="F157" s="84">
        <v>10.17</v>
      </c>
      <c r="G157" s="84"/>
      <c r="H157" s="84"/>
      <c r="I157" s="84"/>
      <c r="J157" s="84"/>
      <c r="K157" s="84"/>
      <c r="L157" s="84"/>
      <c r="M157" s="84"/>
    </row>
    <row r="158" s="19" customFormat="1" ht="16.35" customHeight="1" spans="1:13">
      <c r="A158" s="47" t="s">
        <v>141</v>
      </c>
      <c r="B158" s="47" t="s">
        <v>142</v>
      </c>
      <c r="C158" s="47"/>
      <c r="D158" s="47" t="s">
        <v>143</v>
      </c>
      <c r="E158" s="84">
        <v>9.89</v>
      </c>
      <c r="F158" s="84">
        <v>9.89</v>
      </c>
      <c r="G158" s="84"/>
      <c r="H158" s="84"/>
      <c r="I158" s="84"/>
      <c r="J158" s="84"/>
      <c r="K158" s="84"/>
      <c r="L158" s="84"/>
      <c r="M158" s="84"/>
    </row>
    <row r="159" s="19" customFormat="1" ht="16.35" customHeight="1" spans="1:13">
      <c r="A159" s="47" t="s">
        <v>141</v>
      </c>
      <c r="B159" s="47" t="s">
        <v>142</v>
      </c>
      <c r="C159" s="47" t="s">
        <v>142</v>
      </c>
      <c r="D159" s="47" t="s">
        <v>144</v>
      </c>
      <c r="E159" s="84">
        <v>9.89</v>
      </c>
      <c r="F159" s="84">
        <v>9.89</v>
      </c>
      <c r="G159" s="84"/>
      <c r="H159" s="84"/>
      <c r="I159" s="84"/>
      <c r="J159" s="84"/>
      <c r="K159" s="84"/>
      <c r="L159" s="84"/>
      <c r="M159" s="84"/>
    </row>
    <row r="160" s="19" customFormat="1" ht="16.35" customHeight="1" spans="1:13">
      <c r="A160" s="47" t="s">
        <v>141</v>
      </c>
      <c r="B160" s="47" t="s">
        <v>145</v>
      </c>
      <c r="C160" s="47"/>
      <c r="D160" s="47" t="s">
        <v>146</v>
      </c>
      <c r="E160" s="84">
        <v>0.28</v>
      </c>
      <c r="F160" s="84">
        <v>0.28</v>
      </c>
      <c r="G160" s="84"/>
      <c r="H160" s="84"/>
      <c r="I160" s="84"/>
      <c r="J160" s="84"/>
      <c r="K160" s="84"/>
      <c r="L160" s="84"/>
      <c r="M160" s="84"/>
    </row>
    <row r="161" s="19" customFormat="1" ht="16.35" customHeight="1" spans="1:13">
      <c r="A161" s="47" t="s">
        <v>141</v>
      </c>
      <c r="B161" s="47" t="s">
        <v>145</v>
      </c>
      <c r="C161" s="47" t="s">
        <v>145</v>
      </c>
      <c r="D161" s="47" t="s">
        <v>146</v>
      </c>
      <c r="E161" s="84">
        <v>0.28</v>
      </c>
      <c r="F161" s="84">
        <v>0.28</v>
      </c>
      <c r="G161" s="84"/>
      <c r="H161" s="84"/>
      <c r="I161" s="84"/>
      <c r="J161" s="84"/>
      <c r="K161" s="84"/>
      <c r="L161" s="84"/>
      <c r="M161" s="84"/>
    </row>
    <row r="162" s="19" customFormat="1" ht="16.35" customHeight="1" spans="1:13">
      <c r="A162" s="47" t="s">
        <v>147</v>
      </c>
      <c r="B162" s="47"/>
      <c r="C162" s="47"/>
      <c r="D162" s="47" t="s">
        <v>39</v>
      </c>
      <c r="E162" s="84">
        <v>4.5</v>
      </c>
      <c r="F162" s="84">
        <v>4.5</v>
      </c>
      <c r="G162" s="84"/>
      <c r="H162" s="84"/>
      <c r="I162" s="84"/>
      <c r="J162" s="84"/>
      <c r="K162" s="84"/>
      <c r="L162" s="84"/>
      <c r="M162" s="84"/>
    </row>
    <row r="163" s="19" customFormat="1" ht="16.35" customHeight="1" spans="1:13">
      <c r="A163" s="47" t="s">
        <v>147</v>
      </c>
      <c r="B163" s="47" t="s">
        <v>152</v>
      </c>
      <c r="C163" s="47"/>
      <c r="D163" s="47" t="s">
        <v>153</v>
      </c>
      <c r="E163" s="84">
        <v>4.5</v>
      </c>
      <c r="F163" s="84">
        <v>4.5</v>
      </c>
      <c r="G163" s="84"/>
      <c r="H163" s="84"/>
      <c r="I163" s="84"/>
      <c r="J163" s="84"/>
      <c r="K163" s="84"/>
      <c r="L163" s="84"/>
      <c r="M163" s="84"/>
    </row>
    <row r="164" s="19" customFormat="1" ht="16.35" customHeight="1" spans="1:13">
      <c r="A164" s="47" t="s">
        <v>147</v>
      </c>
      <c r="B164" s="47" t="s">
        <v>152</v>
      </c>
      <c r="C164" s="47" t="s">
        <v>154</v>
      </c>
      <c r="D164" s="47" t="s">
        <v>155</v>
      </c>
      <c r="E164" s="84">
        <v>0.52</v>
      </c>
      <c r="F164" s="84">
        <v>0.52</v>
      </c>
      <c r="G164" s="84"/>
      <c r="H164" s="84"/>
      <c r="I164" s="84"/>
      <c r="J164" s="84"/>
      <c r="K164" s="84"/>
      <c r="L164" s="84"/>
      <c r="M164" s="84"/>
    </row>
    <row r="165" s="19" customFormat="1" ht="16.35" customHeight="1" spans="1:13">
      <c r="A165" s="47" t="s">
        <v>147</v>
      </c>
      <c r="B165" s="47" t="s">
        <v>152</v>
      </c>
      <c r="C165" s="47" t="s">
        <v>156</v>
      </c>
      <c r="D165" s="47" t="s">
        <v>157</v>
      </c>
      <c r="E165" s="84">
        <v>3.81</v>
      </c>
      <c r="F165" s="84">
        <v>3.81</v>
      </c>
      <c r="G165" s="84"/>
      <c r="H165" s="84"/>
      <c r="I165" s="84"/>
      <c r="J165" s="84"/>
      <c r="K165" s="84"/>
      <c r="L165" s="84"/>
      <c r="M165" s="84"/>
    </row>
    <row r="166" s="19" customFormat="1" ht="16.35" customHeight="1" spans="1:13">
      <c r="A166" s="47" t="s">
        <v>147</v>
      </c>
      <c r="B166" s="47" t="s">
        <v>152</v>
      </c>
      <c r="C166" s="47" t="s">
        <v>145</v>
      </c>
      <c r="D166" s="47" t="s">
        <v>158</v>
      </c>
      <c r="E166" s="84">
        <v>0.17</v>
      </c>
      <c r="F166" s="84">
        <v>0.17</v>
      </c>
      <c r="G166" s="84"/>
      <c r="H166" s="84"/>
      <c r="I166" s="84"/>
      <c r="J166" s="84"/>
      <c r="K166" s="84"/>
      <c r="L166" s="84"/>
      <c r="M166" s="84"/>
    </row>
    <row r="167" s="19" customFormat="1" ht="16.35" customHeight="1" spans="1:13">
      <c r="A167" s="47" t="s">
        <v>159</v>
      </c>
      <c r="B167" s="47"/>
      <c r="C167" s="47"/>
      <c r="D167" s="47" t="s">
        <v>60</v>
      </c>
      <c r="E167" s="84">
        <v>7.57</v>
      </c>
      <c r="F167" s="84">
        <v>7.57</v>
      </c>
      <c r="G167" s="84"/>
      <c r="H167" s="84"/>
      <c r="I167" s="84"/>
      <c r="J167" s="84"/>
      <c r="K167" s="84"/>
      <c r="L167" s="84"/>
      <c r="M167" s="84"/>
    </row>
    <row r="168" s="19" customFormat="1" ht="16.35" customHeight="1" spans="1:13">
      <c r="A168" s="47" t="s">
        <v>159</v>
      </c>
      <c r="B168" s="47" t="s">
        <v>156</v>
      </c>
      <c r="C168" s="47"/>
      <c r="D168" s="47" t="s">
        <v>160</v>
      </c>
      <c r="E168" s="84">
        <v>7.57</v>
      </c>
      <c r="F168" s="84">
        <v>7.57</v>
      </c>
      <c r="G168" s="84"/>
      <c r="H168" s="84"/>
      <c r="I168" s="84"/>
      <c r="J168" s="84"/>
      <c r="K168" s="84"/>
      <c r="L168" s="84"/>
      <c r="M168" s="84"/>
    </row>
    <row r="169" s="19" customFormat="1" ht="16.35" customHeight="1" spans="1:13">
      <c r="A169" s="47" t="s">
        <v>159</v>
      </c>
      <c r="B169" s="47" t="s">
        <v>156</v>
      </c>
      <c r="C169" s="47" t="s">
        <v>154</v>
      </c>
      <c r="D169" s="47" t="s">
        <v>161</v>
      </c>
      <c r="E169" s="84">
        <v>7.57</v>
      </c>
      <c r="F169" s="84">
        <v>7.57</v>
      </c>
      <c r="G169" s="84"/>
      <c r="H169" s="84"/>
      <c r="I169" s="84"/>
      <c r="J169" s="84"/>
      <c r="K169" s="84"/>
      <c r="L169" s="84"/>
      <c r="M169" s="84"/>
    </row>
    <row r="170" s="19" customFormat="1" ht="16.35" customHeight="1" spans="1:13">
      <c r="A170" s="60" t="s">
        <v>224</v>
      </c>
      <c r="B170" s="60"/>
      <c r="C170" s="60"/>
      <c r="D170" s="60"/>
      <c r="E170" s="60"/>
      <c r="F170" s="60"/>
      <c r="G170" s="60"/>
      <c r="H170" s="60"/>
      <c r="I170" s="60"/>
      <c r="J170" s="60"/>
      <c r="K170" s="60"/>
      <c r="L170" s="60"/>
      <c r="M170" s="60"/>
    </row>
    <row r="171" s="19" customFormat="1" ht="16.35" customHeight="1" spans="1:13">
      <c r="A171" s="47" t="s">
        <v>191</v>
      </c>
      <c r="B171" s="47"/>
      <c r="C171" s="47"/>
      <c r="D171" s="47" t="s">
        <v>15</v>
      </c>
      <c r="E171" s="84">
        <v>272.46</v>
      </c>
      <c r="F171" s="84">
        <v>146.59</v>
      </c>
      <c r="G171" s="84">
        <v>125.87</v>
      </c>
      <c r="H171" s="84"/>
      <c r="I171" s="84"/>
      <c r="J171" s="84"/>
      <c r="K171" s="84"/>
      <c r="L171" s="84"/>
      <c r="M171" s="84"/>
    </row>
    <row r="172" s="19" customFormat="1" ht="16.35" customHeight="1" spans="1:13">
      <c r="A172" s="47" t="s">
        <v>191</v>
      </c>
      <c r="B172" s="47" t="s">
        <v>148</v>
      </c>
      <c r="C172" s="47"/>
      <c r="D172" s="47" t="s">
        <v>223</v>
      </c>
      <c r="E172" s="84">
        <v>266.46</v>
      </c>
      <c r="F172" s="84">
        <v>146.59</v>
      </c>
      <c r="G172" s="84">
        <v>119.87</v>
      </c>
      <c r="H172" s="84"/>
      <c r="I172" s="84"/>
      <c r="J172" s="84"/>
      <c r="K172" s="84"/>
      <c r="L172" s="84"/>
      <c r="M172" s="84"/>
    </row>
    <row r="173" s="19" customFormat="1" ht="16.35" customHeight="1" spans="1:13">
      <c r="A173" s="47" t="s">
        <v>191</v>
      </c>
      <c r="B173" s="47" t="s">
        <v>148</v>
      </c>
      <c r="C173" s="47" t="s">
        <v>156</v>
      </c>
      <c r="D173" s="47" t="s">
        <v>165</v>
      </c>
      <c r="E173" s="84">
        <v>100.4</v>
      </c>
      <c r="F173" s="84"/>
      <c r="G173" s="84">
        <v>100.4</v>
      </c>
      <c r="H173" s="84"/>
      <c r="I173" s="84"/>
      <c r="J173" s="84"/>
      <c r="K173" s="84"/>
      <c r="L173" s="84"/>
      <c r="M173" s="84"/>
    </row>
    <row r="174" s="19" customFormat="1" ht="16.35" customHeight="1" spans="1:13">
      <c r="A174" s="47" t="s">
        <v>191</v>
      </c>
      <c r="B174" s="47" t="s">
        <v>148</v>
      </c>
      <c r="C174" s="47" t="s">
        <v>170</v>
      </c>
      <c r="D174" s="47" t="s">
        <v>171</v>
      </c>
      <c r="E174" s="84">
        <v>166.06</v>
      </c>
      <c r="F174" s="84">
        <v>146.59</v>
      </c>
      <c r="G174" s="84">
        <v>19.47</v>
      </c>
      <c r="H174" s="84"/>
      <c r="I174" s="84"/>
      <c r="J174" s="84"/>
      <c r="K174" s="84"/>
      <c r="L174" s="84"/>
      <c r="M174" s="84"/>
    </row>
    <row r="175" s="19" customFormat="1" ht="16.35" customHeight="1" spans="1:13">
      <c r="A175" s="47" t="s">
        <v>191</v>
      </c>
      <c r="B175" s="47" t="s">
        <v>193</v>
      </c>
      <c r="C175" s="47"/>
      <c r="D175" s="47" t="s">
        <v>194</v>
      </c>
      <c r="E175" s="84">
        <v>6</v>
      </c>
      <c r="F175" s="84"/>
      <c r="G175" s="84">
        <v>6</v>
      </c>
      <c r="H175" s="84"/>
      <c r="I175" s="84"/>
      <c r="J175" s="84"/>
      <c r="K175" s="84"/>
      <c r="L175" s="84"/>
      <c r="M175" s="84"/>
    </row>
    <row r="176" s="19" customFormat="1" ht="16.35" customHeight="1" spans="1:13">
      <c r="A176" s="47" t="s">
        <v>191</v>
      </c>
      <c r="B176" s="47" t="s">
        <v>193</v>
      </c>
      <c r="C176" s="47" t="s">
        <v>137</v>
      </c>
      <c r="D176" s="47" t="s">
        <v>195</v>
      </c>
      <c r="E176" s="84">
        <v>6</v>
      </c>
      <c r="F176" s="84"/>
      <c r="G176" s="84">
        <v>6</v>
      </c>
      <c r="H176" s="84"/>
      <c r="I176" s="84"/>
      <c r="J176" s="84"/>
      <c r="K176" s="84"/>
      <c r="L176" s="84"/>
      <c r="M176" s="84"/>
    </row>
    <row r="177" s="19" customFormat="1" ht="16.35" customHeight="1" spans="1:13">
      <c r="A177" s="47" t="s">
        <v>141</v>
      </c>
      <c r="B177" s="47"/>
      <c r="C177" s="47"/>
      <c r="D177" s="47" t="s">
        <v>36</v>
      </c>
      <c r="E177" s="84">
        <v>14.62</v>
      </c>
      <c r="F177" s="84">
        <v>14.62</v>
      </c>
      <c r="G177" s="84"/>
      <c r="H177" s="84"/>
      <c r="I177" s="84"/>
      <c r="J177" s="84"/>
      <c r="K177" s="84"/>
      <c r="L177" s="84"/>
      <c r="M177" s="84"/>
    </row>
    <row r="178" s="19" customFormat="1" ht="16.35" customHeight="1" spans="1:13">
      <c r="A178" s="47" t="s">
        <v>141</v>
      </c>
      <c r="B178" s="47" t="s">
        <v>142</v>
      </c>
      <c r="C178" s="47"/>
      <c r="D178" s="47" t="s">
        <v>143</v>
      </c>
      <c r="E178" s="84">
        <v>14.17</v>
      </c>
      <c r="F178" s="84">
        <v>14.17</v>
      </c>
      <c r="G178" s="84"/>
      <c r="H178" s="84"/>
      <c r="I178" s="84"/>
      <c r="J178" s="84"/>
      <c r="K178" s="84"/>
      <c r="L178" s="84"/>
      <c r="M178" s="84"/>
    </row>
    <row r="179" s="19" customFormat="1" ht="16.35" customHeight="1" spans="1:13">
      <c r="A179" s="47" t="s">
        <v>141</v>
      </c>
      <c r="B179" s="47" t="s">
        <v>142</v>
      </c>
      <c r="C179" s="47" t="s">
        <v>142</v>
      </c>
      <c r="D179" s="47" t="s">
        <v>144</v>
      </c>
      <c r="E179" s="84">
        <v>14.17</v>
      </c>
      <c r="F179" s="84">
        <v>14.17</v>
      </c>
      <c r="G179" s="84"/>
      <c r="H179" s="84"/>
      <c r="I179" s="84"/>
      <c r="J179" s="84"/>
      <c r="K179" s="84"/>
      <c r="L179" s="84"/>
      <c r="M179" s="84"/>
    </row>
    <row r="180" s="19" customFormat="1" ht="16.35" customHeight="1" spans="1:13">
      <c r="A180" s="47" t="s">
        <v>141</v>
      </c>
      <c r="B180" s="47" t="s">
        <v>145</v>
      </c>
      <c r="C180" s="47"/>
      <c r="D180" s="47" t="s">
        <v>146</v>
      </c>
      <c r="E180" s="84">
        <v>0.45</v>
      </c>
      <c r="F180" s="84">
        <v>0.45</v>
      </c>
      <c r="G180" s="84"/>
      <c r="H180" s="84"/>
      <c r="I180" s="84"/>
      <c r="J180" s="84"/>
      <c r="K180" s="84"/>
      <c r="L180" s="84"/>
      <c r="M180" s="84"/>
    </row>
    <row r="181" s="19" customFormat="1" ht="16.35" customHeight="1" spans="1:13">
      <c r="A181" s="47" t="s">
        <v>141</v>
      </c>
      <c r="B181" s="47" t="s">
        <v>145</v>
      </c>
      <c r="C181" s="47" t="s">
        <v>145</v>
      </c>
      <c r="D181" s="47" t="s">
        <v>146</v>
      </c>
      <c r="E181" s="84">
        <v>0.45</v>
      </c>
      <c r="F181" s="84">
        <v>0.45</v>
      </c>
      <c r="G181" s="84"/>
      <c r="H181" s="84"/>
      <c r="I181" s="84"/>
      <c r="J181" s="84"/>
      <c r="K181" s="84"/>
      <c r="L181" s="84"/>
      <c r="M181" s="84"/>
    </row>
    <row r="182" s="19" customFormat="1" ht="16.35" customHeight="1" spans="1:13">
      <c r="A182" s="47" t="s">
        <v>147</v>
      </c>
      <c r="B182" s="47"/>
      <c r="C182" s="47"/>
      <c r="D182" s="47" t="s">
        <v>39</v>
      </c>
      <c r="E182" s="84">
        <v>6.46</v>
      </c>
      <c r="F182" s="84">
        <v>6.46</v>
      </c>
      <c r="G182" s="84"/>
      <c r="H182" s="84"/>
      <c r="I182" s="84"/>
      <c r="J182" s="84"/>
      <c r="K182" s="84"/>
      <c r="L182" s="84"/>
      <c r="M182" s="84"/>
    </row>
    <row r="183" s="19" customFormat="1" ht="16.35" customHeight="1" spans="1:13">
      <c r="A183" s="47" t="s">
        <v>147</v>
      </c>
      <c r="B183" s="47" t="s">
        <v>152</v>
      </c>
      <c r="C183" s="47"/>
      <c r="D183" s="47" t="s">
        <v>153</v>
      </c>
      <c r="E183" s="84">
        <v>6.46</v>
      </c>
      <c r="F183" s="84">
        <v>6.46</v>
      </c>
      <c r="G183" s="84"/>
      <c r="H183" s="84"/>
      <c r="I183" s="84"/>
      <c r="J183" s="84"/>
      <c r="K183" s="84"/>
      <c r="L183" s="84"/>
      <c r="M183" s="84"/>
    </row>
    <row r="184" s="19" customFormat="1" ht="16.35" customHeight="1" spans="1:13">
      <c r="A184" s="47" t="s">
        <v>147</v>
      </c>
      <c r="B184" s="47" t="s">
        <v>152</v>
      </c>
      <c r="C184" s="47" t="s">
        <v>156</v>
      </c>
      <c r="D184" s="47" t="s">
        <v>157</v>
      </c>
      <c r="E184" s="84">
        <v>6.2</v>
      </c>
      <c r="F184" s="84">
        <v>6.2</v>
      </c>
      <c r="G184" s="84"/>
      <c r="H184" s="84"/>
      <c r="I184" s="84"/>
      <c r="J184" s="84"/>
      <c r="K184" s="84"/>
      <c r="L184" s="84"/>
      <c r="M184" s="84"/>
    </row>
    <row r="185" s="19" customFormat="1" ht="16.35" customHeight="1" spans="1:13">
      <c r="A185" s="47" t="s">
        <v>147</v>
      </c>
      <c r="B185" s="47" t="s">
        <v>152</v>
      </c>
      <c r="C185" s="47" t="s">
        <v>145</v>
      </c>
      <c r="D185" s="47" t="s">
        <v>158</v>
      </c>
      <c r="E185" s="84">
        <v>0.26</v>
      </c>
      <c r="F185" s="84">
        <v>0.26</v>
      </c>
      <c r="G185" s="84"/>
      <c r="H185" s="84"/>
      <c r="I185" s="84"/>
      <c r="J185" s="84"/>
      <c r="K185" s="84"/>
      <c r="L185" s="84"/>
      <c r="M185" s="84"/>
    </row>
    <row r="186" s="19" customFormat="1" ht="16.35" customHeight="1" spans="1:13">
      <c r="A186" s="47" t="s">
        <v>159</v>
      </c>
      <c r="B186" s="47"/>
      <c r="C186" s="47"/>
      <c r="D186" s="47" t="s">
        <v>60</v>
      </c>
      <c r="E186" s="84">
        <v>11.04</v>
      </c>
      <c r="F186" s="84">
        <v>11.04</v>
      </c>
      <c r="G186" s="84"/>
      <c r="H186" s="84"/>
      <c r="I186" s="84"/>
      <c r="J186" s="84"/>
      <c r="K186" s="84"/>
      <c r="L186" s="84"/>
      <c r="M186" s="84"/>
    </row>
    <row r="187" s="19" customFormat="1" ht="16.35" customHeight="1" spans="1:13">
      <c r="A187" s="47" t="s">
        <v>159</v>
      </c>
      <c r="B187" s="47" t="s">
        <v>156</v>
      </c>
      <c r="C187" s="47"/>
      <c r="D187" s="47" t="s">
        <v>160</v>
      </c>
      <c r="E187" s="84">
        <v>11.04</v>
      </c>
      <c r="F187" s="84">
        <v>11.04</v>
      </c>
      <c r="G187" s="84"/>
      <c r="H187" s="84"/>
      <c r="I187" s="84"/>
      <c r="J187" s="84"/>
      <c r="K187" s="84"/>
      <c r="L187" s="84"/>
      <c r="M187" s="84"/>
    </row>
    <row r="188" s="19" customFormat="1" ht="16.35" customHeight="1" spans="1:13">
      <c r="A188" s="47" t="s">
        <v>159</v>
      </c>
      <c r="B188" s="47" t="s">
        <v>156</v>
      </c>
      <c r="C188" s="47" t="s">
        <v>154</v>
      </c>
      <c r="D188" s="47" t="s">
        <v>161</v>
      </c>
      <c r="E188" s="84">
        <v>11.04</v>
      </c>
      <c r="F188" s="84">
        <v>11.04</v>
      </c>
      <c r="G188" s="84"/>
      <c r="H188" s="84"/>
      <c r="I188" s="84"/>
      <c r="J188" s="84"/>
      <c r="K188" s="84"/>
      <c r="L188" s="84"/>
      <c r="M188" s="84"/>
    </row>
    <row r="189" s="19" customFormat="1" ht="16.35" customHeight="1" spans="1:13">
      <c r="A189" s="60" t="s">
        <v>225</v>
      </c>
      <c r="B189" s="60"/>
      <c r="C189" s="60"/>
      <c r="D189" s="60"/>
      <c r="E189" s="60"/>
      <c r="F189" s="60"/>
      <c r="G189" s="60"/>
      <c r="H189" s="60"/>
      <c r="I189" s="60"/>
      <c r="J189" s="60"/>
      <c r="K189" s="60"/>
      <c r="L189" s="60"/>
      <c r="M189" s="60"/>
    </row>
    <row r="190" s="19" customFormat="1" ht="16.35" customHeight="1" spans="1:13">
      <c r="A190" s="47" t="s">
        <v>191</v>
      </c>
      <c r="B190" s="47"/>
      <c r="C190" s="47"/>
      <c r="D190" s="47" t="s">
        <v>15</v>
      </c>
      <c r="E190" s="84">
        <v>423.42</v>
      </c>
      <c r="F190" s="84">
        <v>171.3</v>
      </c>
      <c r="G190" s="84">
        <v>216.62</v>
      </c>
      <c r="H190" s="84"/>
      <c r="I190" s="84"/>
      <c r="J190" s="84">
        <v>35.5</v>
      </c>
      <c r="K190" s="84"/>
      <c r="L190" s="84"/>
      <c r="M190" s="84"/>
    </row>
    <row r="191" s="19" customFormat="1" ht="16.35" customHeight="1" spans="1:13">
      <c r="A191" s="47" t="s">
        <v>191</v>
      </c>
      <c r="B191" s="47" t="s">
        <v>166</v>
      </c>
      <c r="C191" s="47"/>
      <c r="D191" s="47" t="s">
        <v>226</v>
      </c>
      <c r="E191" s="84">
        <v>423.42</v>
      </c>
      <c r="F191" s="84">
        <v>171.3</v>
      </c>
      <c r="G191" s="84">
        <v>216.62</v>
      </c>
      <c r="H191" s="84"/>
      <c r="I191" s="84"/>
      <c r="J191" s="84">
        <v>35.5</v>
      </c>
      <c r="K191" s="84"/>
      <c r="L191" s="84"/>
      <c r="M191" s="84"/>
    </row>
    <row r="192" s="19" customFormat="1" ht="16.35" customHeight="1" spans="1:13">
      <c r="A192" s="47" t="s">
        <v>191</v>
      </c>
      <c r="B192" s="47" t="s">
        <v>166</v>
      </c>
      <c r="C192" s="47" t="s">
        <v>154</v>
      </c>
      <c r="D192" s="47" t="s">
        <v>164</v>
      </c>
      <c r="E192" s="84">
        <v>23.5</v>
      </c>
      <c r="F192" s="84">
        <v>21.16</v>
      </c>
      <c r="G192" s="84">
        <v>2.34</v>
      </c>
      <c r="H192" s="84"/>
      <c r="I192" s="84"/>
      <c r="J192" s="84"/>
      <c r="K192" s="84"/>
      <c r="L192" s="84"/>
      <c r="M192" s="84"/>
    </row>
    <row r="193" s="19" customFormat="1" ht="16.35" customHeight="1" spans="1:13">
      <c r="A193" s="47" t="s">
        <v>191</v>
      </c>
      <c r="B193" s="47" t="s">
        <v>166</v>
      </c>
      <c r="C193" s="47" t="s">
        <v>156</v>
      </c>
      <c r="D193" s="47" t="s">
        <v>165</v>
      </c>
      <c r="E193" s="84">
        <v>226.5</v>
      </c>
      <c r="F193" s="84"/>
      <c r="G193" s="84">
        <v>191</v>
      </c>
      <c r="H193" s="84"/>
      <c r="I193" s="84"/>
      <c r="J193" s="84">
        <v>35.5</v>
      </c>
      <c r="K193" s="84"/>
      <c r="L193" s="84"/>
      <c r="M193" s="84"/>
    </row>
    <row r="194" s="19" customFormat="1" ht="16.35" customHeight="1" spans="1:13">
      <c r="A194" s="47" t="s">
        <v>191</v>
      </c>
      <c r="B194" s="47" t="s">
        <v>166</v>
      </c>
      <c r="C194" s="47" t="s">
        <v>170</v>
      </c>
      <c r="D194" s="47" t="s">
        <v>171</v>
      </c>
      <c r="E194" s="84">
        <v>173.42</v>
      </c>
      <c r="F194" s="84">
        <v>150.14</v>
      </c>
      <c r="G194" s="84">
        <v>23.28</v>
      </c>
      <c r="H194" s="84"/>
      <c r="I194" s="84"/>
      <c r="J194" s="84"/>
      <c r="K194" s="84"/>
      <c r="L194" s="84"/>
      <c r="M194" s="84"/>
    </row>
    <row r="195" s="19" customFormat="1" ht="16.35" customHeight="1" spans="1:13">
      <c r="A195" s="47" t="s">
        <v>136</v>
      </c>
      <c r="B195" s="47"/>
      <c r="C195" s="47"/>
      <c r="D195" s="47" t="s">
        <v>27</v>
      </c>
      <c r="E195" s="84">
        <v>3</v>
      </c>
      <c r="F195" s="84"/>
      <c r="G195" s="84">
        <v>3</v>
      </c>
      <c r="H195" s="84"/>
      <c r="I195" s="84"/>
      <c r="J195" s="84"/>
      <c r="K195" s="84"/>
      <c r="L195" s="84"/>
      <c r="M195" s="84"/>
    </row>
    <row r="196" s="19" customFormat="1" ht="16.35" customHeight="1" spans="1:13">
      <c r="A196" s="47" t="s">
        <v>136</v>
      </c>
      <c r="B196" s="47" t="s">
        <v>137</v>
      </c>
      <c r="C196" s="47"/>
      <c r="D196" s="47" t="s">
        <v>138</v>
      </c>
      <c r="E196" s="84">
        <v>3</v>
      </c>
      <c r="F196" s="84"/>
      <c r="G196" s="84">
        <v>3</v>
      </c>
      <c r="H196" s="84"/>
      <c r="I196" s="84"/>
      <c r="J196" s="84"/>
      <c r="K196" s="84"/>
      <c r="L196" s="84"/>
      <c r="M196" s="84"/>
    </row>
    <row r="197" s="19" customFormat="1" ht="16.35" customHeight="1" spans="1:13">
      <c r="A197" s="47" t="s">
        <v>136</v>
      </c>
      <c r="B197" s="47" t="s">
        <v>137</v>
      </c>
      <c r="C197" s="47" t="s">
        <v>139</v>
      </c>
      <c r="D197" s="47" t="s">
        <v>140</v>
      </c>
      <c r="E197" s="84">
        <v>3</v>
      </c>
      <c r="F197" s="84"/>
      <c r="G197" s="84">
        <v>3</v>
      </c>
      <c r="H197" s="84"/>
      <c r="I197" s="84"/>
      <c r="J197" s="84"/>
      <c r="K197" s="84"/>
      <c r="L197" s="84"/>
      <c r="M197" s="84"/>
    </row>
    <row r="198" s="19" customFormat="1" ht="16.35" customHeight="1" spans="1:13">
      <c r="A198" s="47" t="s">
        <v>141</v>
      </c>
      <c r="B198" s="47"/>
      <c r="C198" s="47"/>
      <c r="D198" s="47" t="s">
        <v>36</v>
      </c>
      <c r="E198" s="84">
        <v>17.51</v>
      </c>
      <c r="F198" s="84">
        <v>17.51</v>
      </c>
      <c r="G198" s="84"/>
      <c r="H198" s="84"/>
      <c r="I198" s="84"/>
      <c r="J198" s="84"/>
      <c r="K198" s="84"/>
      <c r="L198" s="84"/>
      <c r="M198" s="84"/>
    </row>
    <row r="199" s="19" customFormat="1" ht="16.35" customHeight="1" spans="1:13">
      <c r="A199" s="47" t="s">
        <v>141</v>
      </c>
      <c r="B199" s="47" t="s">
        <v>142</v>
      </c>
      <c r="C199" s="47"/>
      <c r="D199" s="47" t="s">
        <v>143</v>
      </c>
      <c r="E199" s="84">
        <v>17.08</v>
      </c>
      <c r="F199" s="84">
        <v>17.08</v>
      </c>
      <c r="G199" s="84"/>
      <c r="H199" s="84"/>
      <c r="I199" s="84"/>
      <c r="J199" s="84"/>
      <c r="K199" s="84"/>
      <c r="L199" s="84"/>
      <c r="M199" s="84"/>
    </row>
    <row r="200" s="19" customFormat="1" ht="16.35" customHeight="1" spans="1:13">
      <c r="A200" s="47" t="s">
        <v>141</v>
      </c>
      <c r="B200" s="47" t="s">
        <v>142</v>
      </c>
      <c r="C200" s="47" t="s">
        <v>142</v>
      </c>
      <c r="D200" s="47" t="s">
        <v>144</v>
      </c>
      <c r="E200" s="84">
        <v>17.08</v>
      </c>
      <c r="F200" s="84">
        <v>17.08</v>
      </c>
      <c r="G200" s="84"/>
      <c r="H200" s="84"/>
      <c r="I200" s="84"/>
      <c r="J200" s="84"/>
      <c r="K200" s="84"/>
      <c r="L200" s="84"/>
      <c r="M200" s="84"/>
    </row>
    <row r="201" s="19" customFormat="1" ht="16.35" customHeight="1" spans="1:13">
      <c r="A201" s="47" t="s">
        <v>141</v>
      </c>
      <c r="B201" s="47" t="s">
        <v>145</v>
      </c>
      <c r="C201" s="47"/>
      <c r="D201" s="47" t="s">
        <v>146</v>
      </c>
      <c r="E201" s="84">
        <v>0.43</v>
      </c>
      <c r="F201" s="84">
        <v>0.43</v>
      </c>
      <c r="G201" s="84"/>
      <c r="H201" s="84"/>
      <c r="I201" s="84"/>
      <c r="J201" s="84"/>
      <c r="K201" s="84"/>
      <c r="L201" s="84"/>
      <c r="M201" s="84"/>
    </row>
    <row r="202" s="19" customFormat="1" ht="16.35" customHeight="1" spans="1:13">
      <c r="A202" s="47" t="s">
        <v>141</v>
      </c>
      <c r="B202" s="47" t="s">
        <v>145</v>
      </c>
      <c r="C202" s="47" t="s">
        <v>145</v>
      </c>
      <c r="D202" s="47" t="s">
        <v>146</v>
      </c>
      <c r="E202" s="84">
        <v>0.43</v>
      </c>
      <c r="F202" s="84">
        <v>0.43</v>
      </c>
      <c r="G202" s="84"/>
      <c r="H202" s="84"/>
      <c r="I202" s="84"/>
      <c r="J202" s="84"/>
      <c r="K202" s="84"/>
      <c r="L202" s="84"/>
      <c r="M202" s="84"/>
    </row>
    <row r="203" s="19" customFormat="1" ht="16.35" customHeight="1" spans="1:13">
      <c r="A203" s="47" t="s">
        <v>147</v>
      </c>
      <c r="B203" s="47"/>
      <c r="C203" s="47"/>
      <c r="D203" s="47" t="s">
        <v>39</v>
      </c>
      <c r="E203" s="84">
        <v>27.76</v>
      </c>
      <c r="F203" s="84">
        <v>27.76</v>
      </c>
      <c r="G203" s="84"/>
      <c r="H203" s="84"/>
      <c r="I203" s="84"/>
      <c r="J203" s="84"/>
      <c r="K203" s="84"/>
      <c r="L203" s="84"/>
      <c r="M203" s="84"/>
    </row>
    <row r="204" s="19" customFormat="1" ht="16.35" customHeight="1" spans="1:13">
      <c r="A204" s="47" t="s">
        <v>147</v>
      </c>
      <c r="B204" s="47" t="s">
        <v>152</v>
      </c>
      <c r="C204" s="47"/>
      <c r="D204" s="47" t="s">
        <v>153</v>
      </c>
      <c r="E204" s="84">
        <v>27.76</v>
      </c>
      <c r="F204" s="84">
        <v>27.76</v>
      </c>
      <c r="G204" s="84"/>
      <c r="H204" s="84"/>
      <c r="I204" s="84"/>
      <c r="J204" s="84"/>
      <c r="K204" s="84"/>
      <c r="L204" s="84"/>
      <c r="M204" s="84"/>
    </row>
    <row r="205" s="19" customFormat="1" ht="16.35" customHeight="1" spans="1:13">
      <c r="A205" s="47" t="s">
        <v>147</v>
      </c>
      <c r="B205" s="47" t="s">
        <v>152</v>
      </c>
      <c r="C205" s="47" t="s">
        <v>154</v>
      </c>
      <c r="D205" s="47" t="s">
        <v>155</v>
      </c>
      <c r="E205" s="84">
        <v>1.51</v>
      </c>
      <c r="F205" s="84">
        <v>1.51</v>
      </c>
      <c r="G205" s="84"/>
      <c r="H205" s="84"/>
      <c r="I205" s="84"/>
      <c r="J205" s="84"/>
      <c r="K205" s="84"/>
      <c r="L205" s="84"/>
      <c r="M205" s="84"/>
    </row>
    <row r="206" s="19" customFormat="1" ht="16.35" customHeight="1" spans="1:13">
      <c r="A206" s="47" t="s">
        <v>147</v>
      </c>
      <c r="B206" s="47" t="s">
        <v>152</v>
      </c>
      <c r="C206" s="47" t="s">
        <v>156</v>
      </c>
      <c r="D206" s="47" t="s">
        <v>157</v>
      </c>
      <c r="E206" s="84">
        <v>5.97</v>
      </c>
      <c r="F206" s="84">
        <v>5.97</v>
      </c>
      <c r="G206" s="84"/>
      <c r="H206" s="84"/>
      <c r="I206" s="84"/>
      <c r="J206" s="84"/>
      <c r="K206" s="84"/>
      <c r="L206" s="84"/>
      <c r="M206" s="84"/>
    </row>
    <row r="207" s="19" customFormat="1" ht="16.35" customHeight="1" spans="1:13">
      <c r="A207" s="47" t="s">
        <v>147</v>
      </c>
      <c r="B207" s="47" t="s">
        <v>152</v>
      </c>
      <c r="C207" s="47" t="s">
        <v>139</v>
      </c>
      <c r="D207" s="47" t="s">
        <v>227</v>
      </c>
      <c r="E207" s="84">
        <v>20</v>
      </c>
      <c r="F207" s="84">
        <v>20</v>
      </c>
      <c r="G207" s="84"/>
      <c r="H207" s="84"/>
      <c r="I207" s="84"/>
      <c r="J207" s="84"/>
      <c r="K207" s="84"/>
      <c r="L207" s="84"/>
      <c r="M207" s="84"/>
    </row>
    <row r="208" s="19" customFormat="1" ht="16.35" customHeight="1" spans="1:13">
      <c r="A208" s="47" t="s">
        <v>147</v>
      </c>
      <c r="B208" s="47" t="s">
        <v>152</v>
      </c>
      <c r="C208" s="47" t="s">
        <v>145</v>
      </c>
      <c r="D208" s="47" t="s">
        <v>158</v>
      </c>
      <c r="E208" s="84">
        <v>0.28</v>
      </c>
      <c r="F208" s="84">
        <v>0.28</v>
      </c>
      <c r="G208" s="84"/>
      <c r="H208" s="84"/>
      <c r="I208" s="84"/>
      <c r="J208" s="84"/>
      <c r="K208" s="84"/>
      <c r="L208" s="84"/>
      <c r="M208" s="84"/>
    </row>
    <row r="209" s="19" customFormat="1" ht="16.35" customHeight="1" spans="1:13">
      <c r="A209" s="47" t="s">
        <v>179</v>
      </c>
      <c r="B209" s="47"/>
      <c r="C209" s="47"/>
      <c r="D209" s="47" t="s">
        <v>44</v>
      </c>
      <c r="E209" s="84">
        <v>50</v>
      </c>
      <c r="F209" s="84"/>
      <c r="G209" s="84"/>
      <c r="H209" s="84">
        <v>50</v>
      </c>
      <c r="I209" s="84"/>
      <c r="J209" s="84"/>
      <c r="K209" s="84"/>
      <c r="L209" s="84"/>
      <c r="M209" s="84"/>
    </row>
    <row r="210" s="19" customFormat="1" ht="16.35" customHeight="1" spans="1:13">
      <c r="A210" s="47" t="s">
        <v>179</v>
      </c>
      <c r="B210" s="47" t="s">
        <v>145</v>
      </c>
      <c r="C210" s="47"/>
      <c r="D210" s="47" t="s">
        <v>228</v>
      </c>
      <c r="E210" s="84">
        <v>50</v>
      </c>
      <c r="F210" s="84"/>
      <c r="G210" s="84"/>
      <c r="H210" s="84">
        <v>50</v>
      </c>
      <c r="I210" s="84"/>
      <c r="J210" s="84"/>
      <c r="K210" s="84"/>
      <c r="L210" s="84"/>
      <c r="M210" s="84"/>
    </row>
    <row r="211" s="19" customFormat="1" ht="16.35" customHeight="1" spans="1:13">
      <c r="A211" s="47" t="s">
        <v>179</v>
      </c>
      <c r="B211" s="47" t="s">
        <v>145</v>
      </c>
      <c r="C211" s="47" t="s">
        <v>145</v>
      </c>
      <c r="D211" s="47" t="s">
        <v>228</v>
      </c>
      <c r="E211" s="84">
        <v>50</v>
      </c>
      <c r="F211" s="84"/>
      <c r="G211" s="84"/>
      <c r="H211" s="84">
        <v>50</v>
      </c>
      <c r="I211" s="84"/>
      <c r="J211" s="84"/>
      <c r="K211" s="84"/>
      <c r="L211" s="84"/>
      <c r="M211" s="84"/>
    </row>
    <row r="212" s="19" customFormat="1" ht="16.35" customHeight="1" spans="1:13">
      <c r="A212" s="47" t="s">
        <v>159</v>
      </c>
      <c r="B212" s="47"/>
      <c r="C212" s="47"/>
      <c r="D212" s="47" t="s">
        <v>60</v>
      </c>
      <c r="E212" s="84">
        <v>13.27</v>
      </c>
      <c r="F212" s="84">
        <v>13.27</v>
      </c>
      <c r="G212" s="84"/>
      <c r="H212" s="84"/>
      <c r="I212" s="84"/>
      <c r="J212" s="84"/>
      <c r="K212" s="84"/>
      <c r="L212" s="84"/>
      <c r="M212" s="84"/>
    </row>
    <row r="213" s="19" customFormat="1" ht="16.35" customHeight="1" spans="1:13">
      <c r="A213" s="47" t="s">
        <v>159</v>
      </c>
      <c r="B213" s="47" t="s">
        <v>156</v>
      </c>
      <c r="C213" s="47"/>
      <c r="D213" s="47" t="s">
        <v>160</v>
      </c>
      <c r="E213" s="84">
        <v>13.27</v>
      </c>
      <c r="F213" s="84">
        <v>13.27</v>
      </c>
      <c r="G213" s="84"/>
      <c r="H213" s="84"/>
      <c r="I213" s="84"/>
      <c r="J213" s="84"/>
      <c r="K213" s="84"/>
      <c r="L213" s="84"/>
      <c r="M213" s="84"/>
    </row>
    <row r="214" s="19" customFormat="1" ht="16.35" customHeight="1" spans="1:13">
      <c r="A214" s="47" t="s">
        <v>159</v>
      </c>
      <c r="B214" s="47" t="s">
        <v>156</v>
      </c>
      <c r="C214" s="47" t="s">
        <v>154</v>
      </c>
      <c r="D214" s="47" t="s">
        <v>161</v>
      </c>
      <c r="E214" s="84">
        <v>13.27</v>
      </c>
      <c r="F214" s="84">
        <v>13.27</v>
      </c>
      <c r="G214" s="84"/>
      <c r="H214" s="84"/>
      <c r="I214" s="84"/>
      <c r="J214" s="84"/>
      <c r="K214" s="84"/>
      <c r="L214" s="84"/>
      <c r="M214" s="84"/>
    </row>
    <row r="215" s="19" customFormat="1" ht="16.35" customHeight="1" spans="1:13">
      <c r="A215" s="60" t="s">
        <v>229</v>
      </c>
      <c r="B215" s="60"/>
      <c r="C215" s="60"/>
      <c r="D215" s="60"/>
      <c r="E215" s="60"/>
      <c r="F215" s="60"/>
      <c r="G215" s="60"/>
      <c r="H215" s="60"/>
      <c r="I215" s="60"/>
      <c r="J215" s="60"/>
      <c r="K215" s="60"/>
      <c r="L215" s="60"/>
      <c r="M215" s="60"/>
    </row>
    <row r="216" s="19" customFormat="1" ht="16.35" customHeight="1" spans="1:13">
      <c r="A216" s="47" t="s">
        <v>191</v>
      </c>
      <c r="B216" s="47"/>
      <c r="C216" s="47"/>
      <c r="D216" s="47" t="s">
        <v>15</v>
      </c>
      <c r="E216" s="84">
        <v>198.43</v>
      </c>
      <c r="F216" s="84">
        <v>56.61</v>
      </c>
      <c r="G216" s="84">
        <v>141.82</v>
      </c>
      <c r="H216" s="84"/>
      <c r="I216" s="84"/>
      <c r="J216" s="84"/>
      <c r="K216" s="84"/>
      <c r="L216" s="84"/>
      <c r="M216" s="84"/>
    </row>
    <row r="217" s="19" customFormat="1" ht="16.35" customHeight="1" spans="1:13">
      <c r="A217" s="47" t="s">
        <v>191</v>
      </c>
      <c r="B217" s="47" t="s">
        <v>137</v>
      </c>
      <c r="C217" s="47"/>
      <c r="D217" s="47" t="s">
        <v>230</v>
      </c>
      <c r="E217" s="84">
        <v>198.43</v>
      </c>
      <c r="F217" s="84">
        <v>56.61</v>
      </c>
      <c r="G217" s="84">
        <v>141.82</v>
      </c>
      <c r="H217" s="84"/>
      <c r="I217" s="84"/>
      <c r="J217" s="84"/>
      <c r="K217" s="84"/>
      <c r="L217" s="84"/>
      <c r="M217" s="84"/>
    </row>
    <row r="218" s="19" customFormat="1" ht="16.35" customHeight="1" spans="1:13">
      <c r="A218" s="47" t="s">
        <v>191</v>
      </c>
      <c r="B218" s="47" t="s">
        <v>137</v>
      </c>
      <c r="C218" s="47" t="s">
        <v>154</v>
      </c>
      <c r="D218" s="47" t="s">
        <v>164</v>
      </c>
      <c r="E218" s="84">
        <v>6.58</v>
      </c>
      <c r="F218" s="84">
        <v>5.98</v>
      </c>
      <c r="G218" s="84">
        <v>0.6</v>
      </c>
      <c r="H218" s="84"/>
      <c r="I218" s="84"/>
      <c r="J218" s="84"/>
      <c r="K218" s="84"/>
      <c r="L218" s="84"/>
      <c r="M218" s="84"/>
    </row>
    <row r="219" s="19" customFormat="1" ht="16.35" customHeight="1" spans="1:13">
      <c r="A219" s="47" t="s">
        <v>191</v>
      </c>
      <c r="B219" s="47" t="s">
        <v>137</v>
      </c>
      <c r="C219" s="47" t="s">
        <v>156</v>
      </c>
      <c r="D219" s="47" t="s">
        <v>165</v>
      </c>
      <c r="E219" s="84">
        <v>130.03</v>
      </c>
      <c r="F219" s="84"/>
      <c r="G219" s="84">
        <v>130.03</v>
      </c>
      <c r="H219" s="84"/>
      <c r="I219" s="84"/>
      <c r="J219" s="84"/>
      <c r="K219" s="84"/>
      <c r="L219" s="84"/>
      <c r="M219" s="84"/>
    </row>
    <row r="220" s="19" customFormat="1" ht="16.35" customHeight="1" spans="1:13">
      <c r="A220" s="47" t="s">
        <v>191</v>
      </c>
      <c r="B220" s="47" t="s">
        <v>137</v>
      </c>
      <c r="C220" s="47" t="s">
        <v>170</v>
      </c>
      <c r="D220" s="47" t="s">
        <v>171</v>
      </c>
      <c r="E220" s="84">
        <v>61.82</v>
      </c>
      <c r="F220" s="84">
        <v>50.63</v>
      </c>
      <c r="G220" s="84">
        <v>11.19</v>
      </c>
      <c r="H220" s="84"/>
      <c r="I220" s="84"/>
      <c r="J220" s="84"/>
      <c r="K220" s="84"/>
      <c r="L220" s="84"/>
      <c r="M220" s="84"/>
    </row>
    <row r="221" s="19" customFormat="1" ht="16.35" customHeight="1" spans="1:13">
      <c r="A221" s="47" t="s">
        <v>141</v>
      </c>
      <c r="B221" s="47"/>
      <c r="C221" s="47"/>
      <c r="D221" s="47" t="s">
        <v>36</v>
      </c>
      <c r="E221" s="84">
        <v>6.44</v>
      </c>
      <c r="F221" s="84">
        <v>6.44</v>
      </c>
      <c r="G221" s="84"/>
      <c r="H221" s="84"/>
      <c r="I221" s="84"/>
      <c r="J221" s="84"/>
      <c r="K221" s="84"/>
      <c r="L221" s="84"/>
      <c r="M221" s="84"/>
    </row>
    <row r="222" s="19" customFormat="1" ht="16.35" customHeight="1" spans="1:13">
      <c r="A222" s="47" t="s">
        <v>141</v>
      </c>
      <c r="B222" s="47" t="s">
        <v>142</v>
      </c>
      <c r="C222" s="47"/>
      <c r="D222" s="47" t="s">
        <v>143</v>
      </c>
      <c r="E222" s="84">
        <v>6.27</v>
      </c>
      <c r="F222" s="84">
        <v>6.27</v>
      </c>
      <c r="G222" s="84"/>
      <c r="H222" s="84"/>
      <c r="I222" s="84"/>
      <c r="J222" s="84"/>
      <c r="K222" s="84"/>
      <c r="L222" s="84"/>
      <c r="M222" s="84"/>
    </row>
    <row r="223" s="19" customFormat="1" ht="16.35" customHeight="1" spans="1:13">
      <c r="A223" s="47" t="s">
        <v>141</v>
      </c>
      <c r="B223" s="47" t="s">
        <v>142</v>
      </c>
      <c r="C223" s="47" t="s">
        <v>142</v>
      </c>
      <c r="D223" s="47" t="s">
        <v>144</v>
      </c>
      <c r="E223" s="84">
        <v>6.27</v>
      </c>
      <c r="F223" s="84">
        <v>6.27</v>
      </c>
      <c r="G223" s="84"/>
      <c r="H223" s="84"/>
      <c r="I223" s="84"/>
      <c r="J223" s="84"/>
      <c r="K223" s="84"/>
      <c r="L223" s="84"/>
      <c r="M223" s="84"/>
    </row>
    <row r="224" s="19" customFormat="1" ht="16.35" customHeight="1" spans="1:13">
      <c r="A224" s="47" t="s">
        <v>141</v>
      </c>
      <c r="B224" s="47" t="s">
        <v>145</v>
      </c>
      <c r="C224" s="47"/>
      <c r="D224" s="47" t="s">
        <v>146</v>
      </c>
      <c r="E224" s="84">
        <v>0.17</v>
      </c>
      <c r="F224" s="84">
        <v>0.17</v>
      </c>
      <c r="G224" s="84"/>
      <c r="H224" s="84"/>
      <c r="I224" s="84"/>
      <c r="J224" s="84"/>
      <c r="K224" s="84"/>
      <c r="L224" s="84"/>
      <c r="M224" s="84"/>
    </row>
    <row r="225" s="19" customFormat="1" ht="16.35" customHeight="1" spans="1:13">
      <c r="A225" s="47" t="s">
        <v>141</v>
      </c>
      <c r="B225" s="47" t="s">
        <v>145</v>
      </c>
      <c r="C225" s="47" t="s">
        <v>145</v>
      </c>
      <c r="D225" s="47" t="s">
        <v>146</v>
      </c>
      <c r="E225" s="84">
        <v>0.17</v>
      </c>
      <c r="F225" s="84">
        <v>0.17</v>
      </c>
      <c r="G225" s="84"/>
      <c r="H225" s="84"/>
      <c r="I225" s="84"/>
      <c r="J225" s="84"/>
      <c r="K225" s="84"/>
      <c r="L225" s="84"/>
      <c r="M225" s="84"/>
    </row>
    <row r="226" s="19" customFormat="1" ht="16.35" customHeight="1" spans="1:13">
      <c r="A226" s="47" t="s">
        <v>147</v>
      </c>
      <c r="B226" s="47"/>
      <c r="C226" s="47"/>
      <c r="D226" s="47" t="s">
        <v>39</v>
      </c>
      <c r="E226" s="84">
        <v>2.87</v>
      </c>
      <c r="F226" s="84">
        <v>2.87</v>
      </c>
      <c r="G226" s="84"/>
      <c r="H226" s="84"/>
      <c r="I226" s="84"/>
      <c r="J226" s="84"/>
      <c r="K226" s="84"/>
      <c r="L226" s="84"/>
      <c r="M226" s="84"/>
    </row>
    <row r="227" s="19" customFormat="1" ht="16.35" customHeight="1" spans="1:13">
      <c r="A227" s="47" t="s">
        <v>147</v>
      </c>
      <c r="B227" s="47" t="s">
        <v>152</v>
      </c>
      <c r="C227" s="47"/>
      <c r="D227" s="47" t="s">
        <v>153</v>
      </c>
      <c r="E227" s="84">
        <v>2.87</v>
      </c>
      <c r="F227" s="84">
        <v>2.87</v>
      </c>
      <c r="G227" s="84"/>
      <c r="H227" s="84"/>
      <c r="I227" s="84"/>
      <c r="J227" s="84"/>
      <c r="K227" s="84"/>
      <c r="L227" s="84"/>
      <c r="M227" s="84"/>
    </row>
    <row r="228" s="19" customFormat="1" ht="16.35" customHeight="1" spans="1:13">
      <c r="A228" s="47" t="s">
        <v>147</v>
      </c>
      <c r="B228" s="47" t="s">
        <v>152</v>
      </c>
      <c r="C228" s="47" t="s">
        <v>154</v>
      </c>
      <c r="D228" s="47" t="s">
        <v>155</v>
      </c>
      <c r="E228" s="84">
        <v>0.43</v>
      </c>
      <c r="F228" s="84">
        <v>0.43</v>
      </c>
      <c r="G228" s="84"/>
      <c r="H228" s="84"/>
      <c r="I228" s="84"/>
      <c r="J228" s="84"/>
      <c r="K228" s="84"/>
      <c r="L228" s="84"/>
      <c r="M228" s="84"/>
    </row>
    <row r="229" s="19" customFormat="1" ht="16.35" customHeight="1" spans="1:13">
      <c r="A229" s="47" t="s">
        <v>147</v>
      </c>
      <c r="B229" s="47" t="s">
        <v>152</v>
      </c>
      <c r="C229" s="47" t="s">
        <v>156</v>
      </c>
      <c r="D229" s="47" t="s">
        <v>157</v>
      </c>
      <c r="E229" s="84">
        <v>2.32</v>
      </c>
      <c r="F229" s="84">
        <v>2.32</v>
      </c>
      <c r="G229" s="84"/>
      <c r="H229" s="84"/>
      <c r="I229" s="84"/>
      <c r="J229" s="84"/>
      <c r="K229" s="84"/>
      <c r="L229" s="84"/>
      <c r="M229" s="84"/>
    </row>
    <row r="230" s="19" customFormat="1" ht="16.35" customHeight="1" spans="1:13">
      <c r="A230" s="47" t="s">
        <v>147</v>
      </c>
      <c r="B230" s="47" t="s">
        <v>152</v>
      </c>
      <c r="C230" s="47" t="s">
        <v>145</v>
      </c>
      <c r="D230" s="47" t="s">
        <v>158</v>
      </c>
      <c r="E230" s="84">
        <v>0.12</v>
      </c>
      <c r="F230" s="84">
        <v>0.12</v>
      </c>
      <c r="G230" s="84"/>
      <c r="H230" s="84"/>
      <c r="I230" s="84"/>
      <c r="J230" s="84"/>
      <c r="K230" s="84"/>
      <c r="L230" s="84"/>
      <c r="M230" s="84"/>
    </row>
    <row r="231" s="19" customFormat="1" ht="16.35" customHeight="1" spans="1:13">
      <c r="A231" s="47" t="s">
        <v>159</v>
      </c>
      <c r="B231" s="47"/>
      <c r="C231" s="47"/>
      <c r="D231" s="47" t="s">
        <v>60</v>
      </c>
      <c r="E231" s="84">
        <v>4.74</v>
      </c>
      <c r="F231" s="84">
        <v>4.74</v>
      </c>
      <c r="G231" s="84"/>
      <c r="H231" s="84"/>
      <c r="I231" s="84"/>
      <c r="J231" s="84"/>
      <c r="K231" s="84"/>
      <c r="L231" s="84"/>
      <c r="M231" s="84"/>
    </row>
    <row r="232" s="19" customFormat="1" ht="16.35" customHeight="1" spans="1:13">
      <c r="A232" s="47" t="s">
        <v>159</v>
      </c>
      <c r="B232" s="47" t="s">
        <v>156</v>
      </c>
      <c r="C232" s="47"/>
      <c r="D232" s="47" t="s">
        <v>160</v>
      </c>
      <c r="E232" s="84">
        <v>4.74</v>
      </c>
      <c r="F232" s="84">
        <v>4.74</v>
      </c>
      <c r="G232" s="84"/>
      <c r="H232" s="84"/>
      <c r="I232" s="84"/>
      <c r="J232" s="84"/>
      <c r="K232" s="84"/>
      <c r="L232" s="84"/>
      <c r="M232" s="84"/>
    </row>
    <row r="233" s="19" customFormat="1" ht="16.35" customHeight="1" spans="1:13">
      <c r="A233" s="47" t="s">
        <v>159</v>
      </c>
      <c r="B233" s="47" t="s">
        <v>156</v>
      </c>
      <c r="C233" s="47" t="s">
        <v>154</v>
      </c>
      <c r="D233" s="47" t="s">
        <v>161</v>
      </c>
      <c r="E233" s="84">
        <v>4.74</v>
      </c>
      <c r="F233" s="84">
        <v>4.74</v>
      </c>
      <c r="G233" s="84"/>
      <c r="H233" s="84"/>
      <c r="I233" s="84"/>
      <c r="J233" s="84"/>
      <c r="K233" s="84"/>
      <c r="L233" s="84"/>
      <c r="M233" s="84"/>
    </row>
    <row r="234" s="19" customFormat="1" ht="16.35" customHeight="1" spans="1:13">
      <c r="A234" s="60" t="s">
        <v>231</v>
      </c>
      <c r="B234" s="60"/>
      <c r="C234" s="60"/>
      <c r="D234" s="60"/>
      <c r="E234" s="60"/>
      <c r="F234" s="60"/>
      <c r="G234" s="60"/>
      <c r="H234" s="60"/>
      <c r="I234" s="60"/>
      <c r="J234" s="60"/>
      <c r="K234" s="60"/>
      <c r="L234" s="60"/>
      <c r="M234" s="60"/>
    </row>
    <row r="235" s="19" customFormat="1" ht="16.35" customHeight="1" spans="1:13">
      <c r="A235" s="47" t="s">
        <v>191</v>
      </c>
      <c r="B235" s="47"/>
      <c r="C235" s="47"/>
      <c r="D235" s="47" t="s">
        <v>15</v>
      </c>
      <c r="E235" s="84">
        <v>88.41</v>
      </c>
      <c r="F235" s="84">
        <v>70.3</v>
      </c>
      <c r="G235" s="84">
        <v>18.11</v>
      </c>
      <c r="H235" s="84"/>
      <c r="I235" s="84"/>
      <c r="J235" s="84"/>
      <c r="K235" s="84"/>
      <c r="L235" s="84"/>
      <c r="M235" s="84"/>
    </row>
    <row r="236" s="19" customFormat="1" ht="16.35" customHeight="1" spans="1:13">
      <c r="A236" s="47" t="s">
        <v>191</v>
      </c>
      <c r="B236" s="47" t="s">
        <v>152</v>
      </c>
      <c r="C236" s="47"/>
      <c r="D236" s="47" t="s">
        <v>232</v>
      </c>
      <c r="E236" s="84">
        <v>88.41</v>
      </c>
      <c r="F236" s="84">
        <v>70.3</v>
      </c>
      <c r="G236" s="84">
        <v>18.11</v>
      </c>
      <c r="H236" s="84"/>
      <c r="I236" s="84"/>
      <c r="J236" s="84"/>
      <c r="K236" s="84"/>
      <c r="L236" s="84"/>
      <c r="M236" s="84"/>
    </row>
    <row r="237" s="19" customFormat="1" ht="16.35" customHeight="1" spans="1:13">
      <c r="A237" s="47" t="s">
        <v>191</v>
      </c>
      <c r="B237" s="47" t="s">
        <v>152</v>
      </c>
      <c r="C237" s="47" t="s">
        <v>156</v>
      </c>
      <c r="D237" s="47" t="s">
        <v>165</v>
      </c>
      <c r="E237" s="84">
        <v>8</v>
      </c>
      <c r="F237" s="84"/>
      <c r="G237" s="84">
        <v>8</v>
      </c>
      <c r="H237" s="84"/>
      <c r="I237" s="84"/>
      <c r="J237" s="84"/>
      <c r="K237" s="84"/>
      <c r="L237" s="84"/>
      <c r="M237" s="84"/>
    </row>
    <row r="238" s="19" customFormat="1" ht="16.35" customHeight="1" spans="1:13">
      <c r="A238" s="47" t="s">
        <v>191</v>
      </c>
      <c r="B238" s="47" t="s">
        <v>152</v>
      </c>
      <c r="C238" s="47" t="s">
        <v>170</v>
      </c>
      <c r="D238" s="47" t="s">
        <v>171</v>
      </c>
      <c r="E238" s="84">
        <v>80.41</v>
      </c>
      <c r="F238" s="84">
        <v>70.3</v>
      </c>
      <c r="G238" s="84">
        <v>10.11</v>
      </c>
      <c r="H238" s="84"/>
      <c r="I238" s="84"/>
      <c r="J238" s="84"/>
      <c r="K238" s="84"/>
      <c r="L238" s="84"/>
      <c r="M238" s="84"/>
    </row>
    <row r="239" s="19" customFormat="1" ht="16.35" customHeight="1" spans="1:13">
      <c r="A239" s="47" t="s">
        <v>141</v>
      </c>
      <c r="B239" s="47"/>
      <c r="C239" s="47"/>
      <c r="D239" s="47" t="s">
        <v>36</v>
      </c>
      <c r="E239" s="84">
        <v>5.11</v>
      </c>
      <c r="F239" s="84">
        <v>5.11</v>
      </c>
      <c r="G239" s="84"/>
      <c r="H239" s="84"/>
      <c r="I239" s="84"/>
      <c r="J239" s="84"/>
      <c r="K239" s="84"/>
      <c r="L239" s="84"/>
      <c r="M239" s="84"/>
    </row>
    <row r="240" s="19" customFormat="1" ht="16.35" customHeight="1" spans="1:13">
      <c r="A240" s="47" t="s">
        <v>141</v>
      </c>
      <c r="B240" s="47" t="s">
        <v>142</v>
      </c>
      <c r="C240" s="47"/>
      <c r="D240" s="47" t="s">
        <v>143</v>
      </c>
      <c r="E240" s="84">
        <v>4.95</v>
      </c>
      <c r="F240" s="84">
        <v>4.95</v>
      </c>
      <c r="G240" s="84"/>
      <c r="H240" s="84"/>
      <c r="I240" s="84"/>
      <c r="J240" s="84"/>
      <c r="K240" s="84"/>
      <c r="L240" s="84"/>
      <c r="M240" s="84"/>
    </row>
    <row r="241" s="19" customFormat="1" ht="16.35" customHeight="1" spans="1:13">
      <c r="A241" s="47" t="s">
        <v>141</v>
      </c>
      <c r="B241" s="47" t="s">
        <v>142</v>
      </c>
      <c r="C241" s="47" t="s">
        <v>142</v>
      </c>
      <c r="D241" s="47" t="s">
        <v>144</v>
      </c>
      <c r="E241" s="84">
        <v>4.95</v>
      </c>
      <c r="F241" s="84">
        <v>4.95</v>
      </c>
      <c r="G241" s="84"/>
      <c r="H241" s="84"/>
      <c r="I241" s="84"/>
      <c r="J241" s="84"/>
      <c r="K241" s="84"/>
      <c r="L241" s="84"/>
      <c r="M241" s="84"/>
    </row>
    <row r="242" s="19" customFormat="1" ht="16.35" customHeight="1" spans="1:13">
      <c r="A242" s="47" t="s">
        <v>141</v>
      </c>
      <c r="B242" s="47" t="s">
        <v>145</v>
      </c>
      <c r="C242" s="47"/>
      <c r="D242" s="47" t="s">
        <v>146</v>
      </c>
      <c r="E242" s="84">
        <v>0.16</v>
      </c>
      <c r="F242" s="84">
        <v>0.16</v>
      </c>
      <c r="G242" s="84"/>
      <c r="H242" s="84"/>
      <c r="I242" s="84"/>
      <c r="J242" s="84"/>
      <c r="K242" s="84"/>
      <c r="L242" s="84"/>
      <c r="M242" s="84"/>
    </row>
    <row r="243" s="19" customFormat="1" ht="16.35" customHeight="1" spans="1:13">
      <c r="A243" s="47" t="s">
        <v>141</v>
      </c>
      <c r="B243" s="47" t="s">
        <v>145</v>
      </c>
      <c r="C243" s="47" t="s">
        <v>145</v>
      </c>
      <c r="D243" s="47" t="s">
        <v>146</v>
      </c>
      <c r="E243" s="84">
        <v>0.16</v>
      </c>
      <c r="F243" s="84">
        <v>0.16</v>
      </c>
      <c r="G243" s="84"/>
      <c r="H243" s="84"/>
      <c r="I243" s="84"/>
      <c r="J243" s="84"/>
      <c r="K243" s="84"/>
      <c r="L243" s="84"/>
      <c r="M243" s="84"/>
    </row>
    <row r="244" s="19" customFormat="1" ht="16.35" customHeight="1" spans="1:13">
      <c r="A244" s="47" t="s">
        <v>147</v>
      </c>
      <c r="B244" s="47"/>
      <c r="C244" s="47"/>
      <c r="D244" s="47" t="s">
        <v>39</v>
      </c>
      <c r="E244" s="84">
        <v>2.27</v>
      </c>
      <c r="F244" s="84">
        <v>2.27</v>
      </c>
      <c r="G244" s="84"/>
      <c r="H244" s="84"/>
      <c r="I244" s="84"/>
      <c r="J244" s="84"/>
      <c r="K244" s="84"/>
      <c r="L244" s="84"/>
      <c r="M244" s="84"/>
    </row>
    <row r="245" s="19" customFormat="1" ht="16.35" customHeight="1" spans="1:13">
      <c r="A245" s="47" t="s">
        <v>147</v>
      </c>
      <c r="B245" s="47" t="s">
        <v>152</v>
      </c>
      <c r="C245" s="47"/>
      <c r="D245" s="47" t="s">
        <v>153</v>
      </c>
      <c r="E245" s="84">
        <v>2.27</v>
      </c>
      <c r="F245" s="84">
        <v>2.27</v>
      </c>
      <c r="G245" s="84"/>
      <c r="H245" s="84"/>
      <c r="I245" s="84"/>
      <c r="J245" s="84"/>
      <c r="K245" s="84"/>
      <c r="L245" s="84"/>
      <c r="M245" s="84"/>
    </row>
    <row r="246" s="19" customFormat="1" ht="16.35" customHeight="1" spans="1:13">
      <c r="A246" s="47" t="s">
        <v>147</v>
      </c>
      <c r="B246" s="47" t="s">
        <v>152</v>
      </c>
      <c r="C246" s="47" t="s">
        <v>156</v>
      </c>
      <c r="D246" s="47" t="s">
        <v>157</v>
      </c>
      <c r="E246" s="84">
        <v>2.17</v>
      </c>
      <c r="F246" s="84">
        <v>2.17</v>
      </c>
      <c r="G246" s="84"/>
      <c r="H246" s="84"/>
      <c r="I246" s="84"/>
      <c r="J246" s="84"/>
      <c r="K246" s="84"/>
      <c r="L246" s="84"/>
      <c r="M246" s="84"/>
    </row>
    <row r="247" s="19" customFormat="1" ht="16.35" customHeight="1" spans="1:13">
      <c r="A247" s="47" t="s">
        <v>147</v>
      </c>
      <c r="B247" s="47" t="s">
        <v>152</v>
      </c>
      <c r="C247" s="47" t="s">
        <v>145</v>
      </c>
      <c r="D247" s="47" t="s">
        <v>158</v>
      </c>
      <c r="E247" s="84">
        <v>0.1</v>
      </c>
      <c r="F247" s="84">
        <v>0.1</v>
      </c>
      <c r="G247" s="84"/>
      <c r="H247" s="84"/>
      <c r="I247" s="84"/>
      <c r="J247" s="84"/>
      <c r="K247" s="84"/>
      <c r="L247" s="84"/>
      <c r="M247" s="84"/>
    </row>
    <row r="248" s="19" customFormat="1" ht="16.35" customHeight="1" spans="1:13">
      <c r="A248" s="47" t="s">
        <v>159</v>
      </c>
      <c r="B248" s="47"/>
      <c r="C248" s="47"/>
      <c r="D248" s="47" t="s">
        <v>60</v>
      </c>
      <c r="E248" s="84">
        <v>3.84</v>
      </c>
      <c r="F248" s="84">
        <v>3.84</v>
      </c>
      <c r="G248" s="84"/>
      <c r="H248" s="84"/>
      <c r="I248" s="84"/>
      <c r="J248" s="84"/>
      <c r="K248" s="84"/>
      <c r="L248" s="84"/>
      <c r="M248" s="84"/>
    </row>
    <row r="249" s="19" customFormat="1" ht="16.35" customHeight="1" spans="1:13">
      <c r="A249" s="47" t="s">
        <v>159</v>
      </c>
      <c r="B249" s="47" t="s">
        <v>156</v>
      </c>
      <c r="C249" s="47"/>
      <c r="D249" s="47" t="s">
        <v>160</v>
      </c>
      <c r="E249" s="84">
        <v>3.84</v>
      </c>
      <c r="F249" s="84">
        <v>3.84</v>
      </c>
      <c r="G249" s="84"/>
      <c r="H249" s="84"/>
      <c r="I249" s="84"/>
      <c r="J249" s="84"/>
      <c r="K249" s="84"/>
      <c r="L249" s="84"/>
      <c r="M249" s="84"/>
    </row>
    <row r="250" s="19" customFormat="1" ht="16.35" customHeight="1" spans="1:13">
      <c r="A250" s="47" t="s">
        <v>159</v>
      </c>
      <c r="B250" s="47" t="s">
        <v>156</v>
      </c>
      <c r="C250" s="47" t="s">
        <v>154</v>
      </c>
      <c r="D250" s="47" t="s">
        <v>161</v>
      </c>
      <c r="E250" s="84">
        <v>3.84</v>
      </c>
      <c r="F250" s="84">
        <v>3.84</v>
      </c>
      <c r="G250" s="84"/>
      <c r="H250" s="84"/>
      <c r="I250" s="84"/>
      <c r="J250" s="84"/>
      <c r="K250" s="84"/>
      <c r="L250" s="84"/>
      <c r="M250" s="84"/>
    </row>
    <row r="251" s="19" customFormat="1" ht="16.35" customHeight="1" spans="1:13">
      <c r="A251" s="60" t="s">
        <v>233</v>
      </c>
      <c r="B251" s="60"/>
      <c r="C251" s="60"/>
      <c r="D251" s="60"/>
      <c r="E251" s="60"/>
      <c r="F251" s="60"/>
      <c r="G251" s="60"/>
      <c r="H251" s="60"/>
      <c r="I251" s="60"/>
      <c r="J251" s="60"/>
      <c r="K251" s="60"/>
      <c r="L251" s="60"/>
      <c r="M251" s="60"/>
    </row>
    <row r="252" s="19" customFormat="1" ht="16.35" customHeight="1" spans="1:13">
      <c r="A252" s="47" t="s">
        <v>191</v>
      </c>
      <c r="B252" s="47"/>
      <c r="C252" s="47"/>
      <c r="D252" s="47" t="s">
        <v>15</v>
      </c>
      <c r="E252" s="84">
        <v>92.35</v>
      </c>
      <c r="F252" s="84">
        <v>74.15</v>
      </c>
      <c r="G252" s="84">
        <v>18.2</v>
      </c>
      <c r="H252" s="84"/>
      <c r="I252" s="84"/>
      <c r="J252" s="84"/>
      <c r="K252" s="84"/>
      <c r="L252" s="84"/>
      <c r="M252" s="84"/>
    </row>
    <row r="253" s="19" customFormat="1" ht="16.35" customHeight="1" spans="1:13">
      <c r="A253" s="47" t="s">
        <v>191</v>
      </c>
      <c r="B253" s="47" t="s">
        <v>193</v>
      </c>
      <c r="C253" s="47"/>
      <c r="D253" s="47" t="s">
        <v>194</v>
      </c>
      <c r="E253" s="84">
        <v>92.35</v>
      </c>
      <c r="F253" s="84">
        <v>74.15</v>
      </c>
      <c r="G253" s="84">
        <v>18.2</v>
      </c>
      <c r="H253" s="84"/>
      <c r="I253" s="84"/>
      <c r="J253" s="84"/>
      <c r="K253" s="84"/>
      <c r="L253" s="84"/>
      <c r="M253" s="84"/>
    </row>
    <row r="254" s="19" customFormat="1" ht="16.35" customHeight="1" spans="1:13">
      <c r="A254" s="47" t="s">
        <v>191</v>
      </c>
      <c r="B254" s="47" t="s">
        <v>193</v>
      </c>
      <c r="C254" s="47" t="s">
        <v>154</v>
      </c>
      <c r="D254" s="47" t="s">
        <v>164</v>
      </c>
      <c r="E254" s="84">
        <v>7.74</v>
      </c>
      <c r="F254" s="84">
        <v>6.96</v>
      </c>
      <c r="G254" s="84">
        <v>0.78</v>
      </c>
      <c r="H254" s="84"/>
      <c r="I254" s="84"/>
      <c r="J254" s="84"/>
      <c r="K254" s="84"/>
      <c r="L254" s="84"/>
      <c r="M254" s="84"/>
    </row>
    <row r="255" s="19" customFormat="1" ht="16.35" customHeight="1" spans="1:13">
      <c r="A255" s="47" t="s">
        <v>191</v>
      </c>
      <c r="B255" s="47" t="s">
        <v>193</v>
      </c>
      <c r="C255" s="47" t="s">
        <v>137</v>
      </c>
      <c r="D255" s="47" t="s">
        <v>195</v>
      </c>
      <c r="E255" s="84">
        <v>5</v>
      </c>
      <c r="F255" s="84"/>
      <c r="G255" s="84">
        <v>5</v>
      </c>
      <c r="H255" s="84"/>
      <c r="I255" s="84"/>
      <c r="J255" s="84"/>
      <c r="K255" s="84"/>
      <c r="L255" s="84"/>
      <c r="M255" s="84"/>
    </row>
    <row r="256" s="19" customFormat="1" ht="16.35" customHeight="1" spans="1:13">
      <c r="A256" s="47" t="s">
        <v>191</v>
      </c>
      <c r="B256" s="47" t="s">
        <v>193</v>
      </c>
      <c r="C256" s="47" t="s">
        <v>170</v>
      </c>
      <c r="D256" s="47" t="s">
        <v>171</v>
      </c>
      <c r="E256" s="84">
        <v>79.61</v>
      </c>
      <c r="F256" s="84">
        <v>67.19</v>
      </c>
      <c r="G256" s="84">
        <v>12.42</v>
      </c>
      <c r="H256" s="84"/>
      <c r="I256" s="84"/>
      <c r="J256" s="84"/>
      <c r="K256" s="84"/>
      <c r="L256" s="84"/>
      <c r="M256" s="84"/>
    </row>
    <row r="257" s="19" customFormat="1" ht="16.35" customHeight="1" spans="1:13">
      <c r="A257" s="47" t="s">
        <v>141</v>
      </c>
      <c r="B257" s="47"/>
      <c r="C257" s="47"/>
      <c r="D257" s="47" t="s">
        <v>36</v>
      </c>
      <c r="E257" s="84">
        <v>8.13</v>
      </c>
      <c r="F257" s="84">
        <v>8.13</v>
      </c>
      <c r="G257" s="84"/>
      <c r="H257" s="84"/>
      <c r="I257" s="84"/>
      <c r="J257" s="84"/>
      <c r="K257" s="84"/>
      <c r="L257" s="84"/>
      <c r="M257" s="84"/>
    </row>
    <row r="258" s="19" customFormat="1" ht="16.35" customHeight="1" spans="1:13">
      <c r="A258" s="47" t="s">
        <v>141</v>
      </c>
      <c r="B258" s="47" t="s">
        <v>142</v>
      </c>
      <c r="C258" s="47"/>
      <c r="D258" s="47" t="s">
        <v>143</v>
      </c>
      <c r="E258" s="84">
        <v>7.91</v>
      </c>
      <c r="F258" s="84">
        <v>7.91</v>
      </c>
      <c r="G258" s="84"/>
      <c r="H258" s="84"/>
      <c r="I258" s="84"/>
      <c r="J258" s="84"/>
      <c r="K258" s="84"/>
      <c r="L258" s="84"/>
      <c r="M258" s="84"/>
    </row>
    <row r="259" s="19" customFormat="1" ht="16.35" customHeight="1" spans="1:13">
      <c r="A259" s="47" t="s">
        <v>141</v>
      </c>
      <c r="B259" s="47" t="s">
        <v>142</v>
      </c>
      <c r="C259" s="47" t="s">
        <v>142</v>
      </c>
      <c r="D259" s="47" t="s">
        <v>144</v>
      </c>
      <c r="E259" s="84">
        <v>7.91</v>
      </c>
      <c r="F259" s="84">
        <v>7.91</v>
      </c>
      <c r="G259" s="84"/>
      <c r="H259" s="84"/>
      <c r="I259" s="84"/>
      <c r="J259" s="84"/>
      <c r="K259" s="84"/>
      <c r="L259" s="84"/>
      <c r="M259" s="84"/>
    </row>
    <row r="260" s="19" customFormat="1" ht="16.35" customHeight="1" spans="1:13">
      <c r="A260" s="47" t="s">
        <v>141</v>
      </c>
      <c r="B260" s="47" t="s">
        <v>145</v>
      </c>
      <c r="C260" s="47"/>
      <c r="D260" s="47" t="s">
        <v>146</v>
      </c>
      <c r="E260" s="84">
        <v>0.22</v>
      </c>
      <c r="F260" s="84">
        <v>0.22</v>
      </c>
      <c r="G260" s="84"/>
      <c r="H260" s="84"/>
      <c r="I260" s="84"/>
      <c r="J260" s="84"/>
      <c r="K260" s="84"/>
      <c r="L260" s="84"/>
      <c r="M260" s="84"/>
    </row>
    <row r="261" s="19" customFormat="1" ht="16.35" customHeight="1" spans="1:13">
      <c r="A261" s="47" t="s">
        <v>141</v>
      </c>
      <c r="B261" s="47" t="s">
        <v>145</v>
      </c>
      <c r="C261" s="47" t="s">
        <v>145</v>
      </c>
      <c r="D261" s="47" t="s">
        <v>146</v>
      </c>
      <c r="E261" s="84">
        <v>0.22</v>
      </c>
      <c r="F261" s="84">
        <v>0.22</v>
      </c>
      <c r="G261" s="84"/>
      <c r="H261" s="84"/>
      <c r="I261" s="84"/>
      <c r="J261" s="84"/>
      <c r="K261" s="84"/>
      <c r="L261" s="84"/>
      <c r="M261" s="84"/>
    </row>
    <row r="262" s="19" customFormat="1" ht="16.35" customHeight="1" spans="1:13">
      <c r="A262" s="47" t="s">
        <v>147</v>
      </c>
      <c r="B262" s="47"/>
      <c r="C262" s="47"/>
      <c r="D262" s="47" t="s">
        <v>39</v>
      </c>
      <c r="E262" s="84">
        <v>3.61</v>
      </c>
      <c r="F262" s="84">
        <v>3.61</v>
      </c>
      <c r="G262" s="84"/>
      <c r="H262" s="84"/>
      <c r="I262" s="84"/>
      <c r="J262" s="84"/>
      <c r="K262" s="84"/>
      <c r="L262" s="84"/>
      <c r="M262" s="84"/>
    </row>
    <row r="263" s="19" customFormat="1" ht="16.35" customHeight="1" spans="1:13">
      <c r="A263" s="47" t="s">
        <v>147</v>
      </c>
      <c r="B263" s="47" t="s">
        <v>152</v>
      </c>
      <c r="C263" s="47"/>
      <c r="D263" s="47" t="s">
        <v>153</v>
      </c>
      <c r="E263" s="84">
        <v>3.61</v>
      </c>
      <c r="F263" s="84">
        <v>3.61</v>
      </c>
      <c r="G263" s="84"/>
      <c r="H263" s="84"/>
      <c r="I263" s="84"/>
      <c r="J263" s="84"/>
      <c r="K263" s="84"/>
      <c r="L263" s="84"/>
      <c r="M263" s="84"/>
    </row>
    <row r="264" s="19" customFormat="1" ht="16.35" customHeight="1" spans="1:13">
      <c r="A264" s="47" t="s">
        <v>147</v>
      </c>
      <c r="B264" s="47" t="s">
        <v>152</v>
      </c>
      <c r="C264" s="47" t="s">
        <v>154</v>
      </c>
      <c r="D264" s="47" t="s">
        <v>155</v>
      </c>
      <c r="E264" s="84">
        <v>0.5</v>
      </c>
      <c r="F264" s="84">
        <v>0.5</v>
      </c>
      <c r="G264" s="84"/>
      <c r="H264" s="84"/>
      <c r="I264" s="84"/>
      <c r="J264" s="84"/>
      <c r="K264" s="84"/>
      <c r="L264" s="84"/>
      <c r="M264" s="84"/>
    </row>
    <row r="265" s="19" customFormat="1" ht="16.35" customHeight="1" spans="1:13">
      <c r="A265" s="47" t="s">
        <v>147</v>
      </c>
      <c r="B265" s="47" t="s">
        <v>152</v>
      </c>
      <c r="C265" s="47" t="s">
        <v>156</v>
      </c>
      <c r="D265" s="47" t="s">
        <v>157</v>
      </c>
      <c r="E265" s="84">
        <v>2.97</v>
      </c>
      <c r="F265" s="84">
        <v>2.97</v>
      </c>
      <c r="G265" s="84"/>
      <c r="H265" s="84"/>
      <c r="I265" s="84"/>
      <c r="J265" s="84"/>
      <c r="K265" s="84"/>
      <c r="L265" s="84"/>
      <c r="M265" s="84"/>
    </row>
    <row r="266" s="19" customFormat="1" ht="16.35" customHeight="1" spans="1:13">
      <c r="A266" s="47" t="s">
        <v>147</v>
      </c>
      <c r="B266" s="47" t="s">
        <v>152</v>
      </c>
      <c r="C266" s="47" t="s">
        <v>145</v>
      </c>
      <c r="D266" s="47" t="s">
        <v>158</v>
      </c>
      <c r="E266" s="84">
        <v>0.14</v>
      </c>
      <c r="F266" s="84">
        <v>0.14</v>
      </c>
      <c r="G266" s="84"/>
      <c r="H266" s="84"/>
      <c r="I266" s="84"/>
      <c r="J266" s="84"/>
      <c r="K266" s="84"/>
      <c r="L266" s="84"/>
      <c r="M266" s="84"/>
    </row>
    <row r="267" s="19" customFormat="1" ht="16.35" customHeight="1" spans="1:13">
      <c r="A267" s="47" t="s">
        <v>159</v>
      </c>
      <c r="B267" s="47"/>
      <c r="C267" s="47"/>
      <c r="D267" s="47" t="s">
        <v>60</v>
      </c>
      <c r="E267" s="84">
        <v>6.14</v>
      </c>
      <c r="F267" s="84">
        <v>6.14</v>
      </c>
      <c r="G267" s="84"/>
      <c r="H267" s="84"/>
      <c r="I267" s="84"/>
      <c r="J267" s="84"/>
      <c r="K267" s="84"/>
      <c r="L267" s="84"/>
      <c r="M267" s="84"/>
    </row>
    <row r="268" s="19" customFormat="1" ht="16.35" customHeight="1" spans="1:13">
      <c r="A268" s="47" t="s">
        <v>159</v>
      </c>
      <c r="B268" s="47" t="s">
        <v>156</v>
      </c>
      <c r="C268" s="47"/>
      <c r="D268" s="47" t="s">
        <v>160</v>
      </c>
      <c r="E268" s="84">
        <v>6.14</v>
      </c>
      <c r="F268" s="84">
        <v>6.14</v>
      </c>
      <c r="G268" s="84"/>
      <c r="H268" s="84"/>
      <c r="I268" s="84"/>
      <c r="J268" s="84"/>
      <c r="K268" s="84"/>
      <c r="L268" s="84"/>
      <c r="M268" s="84"/>
    </row>
    <row r="269" s="19" customFormat="1" ht="16.35" customHeight="1" spans="1:13">
      <c r="A269" s="47" t="s">
        <v>159</v>
      </c>
      <c r="B269" s="47" t="s">
        <v>156</v>
      </c>
      <c r="C269" s="47" t="s">
        <v>154</v>
      </c>
      <c r="D269" s="47" t="s">
        <v>161</v>
      </c>
      <c r="E269" s="84">
        <v>6.14</v>
      </c>
      <c r="F269" s="84">
        <v>6.14</v>
      </c>
      <c r="G269" s="84"/>
      <c r="H269" s="84"/>
      <c r="I269" s="84"/>
      <c r="J269" s="84"/>
      <c r="K269" s="84"/>
      <c r="L269" s="84"/>
      <c r="M269" s="84"/>
    </row>
    <row r="270" s="19" customFormat="1" ht="16.35" customHeight="1" spans="1:13">
      <c r="A270" s="60" t="s">
        <v>234</v>
      </c>
      <c r="B270" s="60"/>
      <c r="C270" s="60"/>
      <c r="D270" s="60"/>
      <c r="E270" s="60"/>
      <c r="F270" s="60"/>
      <c r="G270" s="60"/>
      <c r="H270" s="60"/>
      <c r="I270" s="60"/>
      <c r="J270" s="60"/>
      <c r="K270" s="60"/>
      <c r="L270" s="60"/>
      <c r="M270" s="60"/>
    </row>
    <row r="271" s="19" customFormat="1" ht="16.35" customHeight="1" spans="1:13">
      <c r="A271" s="47" t="s">
        <v>191</v>
      </c>
      <c r="B271" s="47"/>
      <c r="C271" s="47"/>
      <c r="D271" s="47" t="s">
        <v>15</v>
      </c>
      <c r="E271" s="84">
        <v>106.07</v>
      </c>
      <c r="F271" s="84">
        <v>88.89</v>
      </c>
      <c r="G271" s="84">
        <v>17.18</v>
      </c>
      <c r="H271" s="84"/>
      <c r="I271" s="84"/>
      <c r="J271" s="84"/>
      <c r="K271" s="84"/>
      <c r="L271" s="84"/>
      <c r="M271" s="84"/>
    </row>
    <row r="272" s="19" customFormat="1" ht="16.35" customHeight="1" spans="1:13">
      <c r="A272" s="47" t="s">
        <v>191</v>
      </c>
      <c r="B272" s="47" t="s">
        <v>193</v>
      </c>
      <c r="C272" s="47"/>
      <c r="D272" s="47" t="s">
        <v>194</v>
      </c>
      <c r="E272" s="84">
        <v>106.07</v>
      </c>
      <c r="F272" s="84">
        <v>88.89</v>
      </c>
      <c r="G272" s="84">
        <v>17.18</v>
      </c>
      <c r="H272" s="84"/>
      <c r="I272" s="84"/>
      <c r="J272" s="84"/>
      <c r="K272" s="84"/>
      <c r="L272" s="84"/>
      <c r="M272" s="84"/>
    </row>
    <row r="273" s="19" customFormat="1" ht="16.35" customHeight="1" spans="1:13">
      <c r="A273" s="47" t="s">
        <v>191</v>
      </c>
      <c r="B273" s="47" t="s">
        <v>193</v>
      </c>
      <c r="C273" s="47" t="s">
        <v>154</v>
      </c>
      <c r="D273" s="47" t="s">
        <v>164</v>
      </c>
      <c r="E273" s="84">
        <v>7.74</v>
      </c>
      <c r="F273" s="84">
        <v>6.96</v>
      </c>
      <c r="G273" s="84">
        <v>0.78</v>
      </c>
      <c r="H273" s="84"/>
      <c r="I273" s="84"/>
      <c r="J273" s="84"/>
      <c r="K273" s="84"/>
      <c r="L273" s="84"/>
      <c r="M273" s="84"/>
    </row>
    <row r="274" s="19" customFormat="1" ht="16.35" customHeight="1" spans="1:13">
      <c r="A274" s="47" t="s">
        <v>191</v>
      </c>
      <c r="B274" s="47" t="s">
        <v>193</v>
      </c>
      <c r="C274" s="47" t="s">
        <v>156</v>
      </c>
      <c r="D274" s="47" t="s">
        <v>165</v>
      </c>
      <c r="E274" s="84">
        <v>1</v>
      </c>
      <c r="F274" s="84"/>
      <c r="G274" s="84">
        <v>1</v>
      </c>
      <c r="H274" s="84"/>
      <c r="I274" s="84"/>
      <c r="J274" s="84"/>
      <c r="K274" s="84"/>
      <c r="L274" s="84"/>
      <c r="M274" s="84"/>
    </row>
    <row r="275" s="19" customFormat="1" ht="16.35" customHeight="1" spans="1:13">
      <c r="A275" s="47" t="s">
        <v>191</v>
      </c>
      <c r="B275" s="47" t="s">
        <v>193</v>
      </c>
      <c r="C275" s="47" t="s">
        <v>170</v>
      </c>
      <c r="D275" s="47" t="s">
        <v>171</v>
      </c>
      <c r="E275" s="84">
        <v>97.33</v>
      </c>
      <c r="F275" s="84">
        <v>81.93</v>
      </c>
      <c r="G275" s="84">
        <v>15.4</v>
      </c>
      <c r="H275" s="84"/>
      <c r="I275" s="84"/>
      <c r="J275" s="84"/>
      <c r="K275" s="84"/>
      <c r="L275" s="84"/>
      <c r="M275" s="84"/>
    </row>
    <row r="276" s="19" customFormat="1" ht="16.35" customHeight="1" spans="1:13">
      <c r="A276" s="47" t="s">
        <v>136</v>
      </c>
      <c r="B276" s="47"/>
      <c r="C276" s="47"/>
      <c r="D276" s="47" t="s">
        <v>27</v>
      </c>
      <c r="E276" s="84">
        <v>3.65</v>
      </c>
      <c r="F276" s="84"/>
      <c r="G276" s="84">
        <v>3.65</v>
      </c>
      <c r="H276" s="84"/>
      <c r="I276" s="84"/>
      <c r="J276" s="84"/>
      <c r="K276" s="84"/>
      <c r="L276" s="84"/>
      <c r="M276" s="84"/>
    </row>
    <row r="277" s="19" customFormat="1" ht="16.35" customHeight="1" spans="1:13">
      <c r="A277" s="47" t="s">
        <v>136</v>
      </c>
      <c r="B277" s="47" t="s">
        <v>137</v>
      </c>
      <c r="C277" s="47"/>
      <c r="D277" s="47" t="s">
        <v>138</v>
      </c>
      <c r="E277" s="84">
        <v>3.65</v>
      </c>
      <c r="F277" s="84"/>
      <c r="G277" s="84">
        <v>3.65</v>
      </c>
      <c r="H277" s="84"/>
      <c r="I277" s="84"/>
      <c r="J277" s="84"/>
      <c r="K277" s="84"/>
      <c r="L277" s="84"/>
      <c r="M277" s="84"/>
    </row>
    <row r="278" s="19" customFormat="1" ht="16.35" customHeight="1" spans="1:13">
      <c r="A278" s="47" t="s">
        <v>136</v>
      </c>
      <c r="B278" s="47" t="s">
        <v>137</v>
      </c>
      <c r="C278" s="47" t="s">
        <v>139</v>
      </c>
      <c r="D278" s="47" t="s">
        <v>140</v>
      </c>
      <c r="E278" s="84">
        <v>3.65</v>
      </c>
      <c r="F278" s="84"/>
      <c r="G278" s="84">
        <v>3.65</v>
      </c>
      <c r="H278" s="84"/>
      <c r="I278" s="84"/>
      <c r="J278" s="84"/>
      <c r="K278" s="84"/>
      <c r="L278" s="84"/>
      <c r="M278" s="84"/>
    </row>
    <row r="279" s="19" customFormat="1" ht="16.35" customHeight="1" spans="1:13">
      <c r="A279" s="47" t="s">
        <v>141</v>
      </c>
      <c r="B279" s="47"/>
      <c r="C279" s="47"/>
      <c r="D279" s="47" t="s">
        <v>36</v>
      </c>
      <c r="E279" s="84">
        <v>10.48</v>
      </c>
      <c r="F279" s="84">
        <v>10.48</v>
      </c>
      <c r="G279" s="84"/>
      <c r="H279" s="84"/>
      <c r="I279" s="84"/>
      <c r="J279" s="84"/>
      <c r="K279" s="84"/>
      <c r="L279" s="84"/>
      <c r="M279" s="84"/>
    </row>
    <row r="280" s="19" customFormat="1" ht="16.35" customHeight="1" spans="1:13">
      <c r="A280" s="47" t="s">
        <v>141</v>
      </c>
      <c r="B280" s="47" t="s">
        <v>142</v>
      </c>
      <c r="C280" s="47"/>
      <c r="D280" s="47" t="s">
        <v>143</v>
      </c>
      <c r="E280" s="84">
        <v>10.19</v>
      </c>
      <c r="F280" s="84">
        <v>10.19</v>
      </c>
      <c r="G280" s="84"/>
      <c r="H280" s="84"/>
      <c r="I280" s="84"/>
      <c r="J280" s="84"/>
      <c r="K280" s="84"/>
      <c r="L280" s="84"/>
      <c r="M280" s="84"/>
    </row>
    <row r="281" s="19" customFormat="1" ht="16.35" customHeight="1" spans="1:13">
      <c r="A281" s="47" t="s">
        <v>141</v>
      </c>
      <c r="B281" s="47" t="s">
        <v>142</v>
      </c>
      <c r="C281" s="47" t="s">
        <v>142</v>
      </c>
      <c r="D281" s="47" t="s">
        <v>144</v>
      </c>
      <c r="E281" s="84">
        <v>10.19</v>
      </c>
      <c r="F281" s="84">
        <v>10.19</v>
      </c>
      <c r="G281" s="84"/>
      <c r="H281" s="84"/>
      <c r="I281" s="84"/>
      <c r="J281" s="84"/>
      <c r="K281" s="84"/>
      <c r="L281" s="84"/>
      <c r="M281" s="84"/>
    </row>
    <row r="282" s="19" customFormat="1" ht="16.35" customHeight="1" spans="1:13">
      <c r="A282" s="47" t="s">
        <v>141</v>
      </c>
      <c r="B282" s="47" t="s">
        <v>145</v>
      </c>
      <c r="C282" s="47"/>
      <c r="D282" s="47" t="s">
        <v>146</v>
      </c>
      <c r="E282" s="84">
        <v>0.29</v>
      </c>
      <c r="F282" s="84">
        <v>0.29</v>
      </c>
      <c r="G282" s="84"/>
      <c r="H282" s="84"/>
      <c r="I282" s="84"/>
      <c r="J282" s="84"/>
      <c r="K282" s="84"/>
      <c r="L282" s="84"/>
      <c r="M282" s="84"/>
    </row>
    <row r="283" s="19" customFormat="1" ht="16.35" customHeight="1" spans="1:13">
      <c r="A283" s="47" t="s">
        <v>141</v>
      </c>
      <c r="B283" s="47" t="s">
        <v>145</v>
      </c>
      <c r="C283" s="47" t="s">
        <v>145</v>
      </c>
      <c r="D283" s="47" t="s">
        <v>146</v>
      </c>
      <c r="E283" s="84">
        <v>0.29</v>
      </c>
      <c r="F283" s="84">
        <v>0.29</v>
      </c>
      <c r="G283" s="84"/>
      <c r="H283" s="84"/>
      <c r="I283" s="84"/>
      <c r="J283" s="84"/>
      <c r="K283" s="84"/>
      <c r="L283" s="84"/>
      <c r="M283" s="84"/>
    </row>
    <row r="284" s="19" customFormat="1" ht="16.35" customHeight="1" spans="1:13">
      <c r="A284" s="47" t="s">
        <v>147</v>
      </c>
      <c r="B284" s="47"/>
      <c r="C284" s="47"/>
      <c r="D284" s="47" t="s">
        <v>39</v>
      </c>
      <c r="E284" s="84">
        <v>4.64</v>
      </c>
      <c r="F284" s="84">
        <v>4.64</v>
      </c>
      <c r="G284" s="84"/>
      <c r="H284" s="84"/>
      <c r="I284" s="84"/>
      <c r="J284" s="84"/>
      <c r="K284" s="84"/>
      <c r="L284" s="84"/>
      <c r="M284" s="84"/>
    </row>
    <row r="285" s="19" customFormat="1" ht="16.35" customHeight="1" spans="1:13">
      <c r="A285" s="47" t="s">
        <v>147</v>
      </c>
      <c r="B285" s="47" t="s">
        <v>152</v>
      </c>
      <c r="C285" s="47"/>
      <c r="D285" s="47" t="s">
        <v>153</v>
      </c>
      <c r="E285" s="84">
        <v>4.64</v>
      </c>
      <c r="F285" s="84">
        <v>4.64</v>
      </c>
      <c r="G285" s="84"/>
      <c r="H285" s="84"/>
      <c r="I285" s="84"/>
      <c r="J285" s="84"/>
      <c r="K285" s="84"/>
      <c r="L285" s="84"/>
      <c r="M285" s="84"/>
    </row>
    <row r="286" s="19" customFormat="1" ht="16.35" customHeight="1" spans="1:13">
      <c r="A286" s="47" t="s">
        <v>147</v>
      </c>
      <c r="B286" s="47" t="s">
        <v>152</v>
      </c>
      <c r="C286" s="47" t="s">
        <v>154</v>
      </c>
      <c r="D286" s="47" t="s">
        <v>155</v>
      </c>
      <c r="E286" s="84">
        <v>0.5</v>
      </c>
      <c r="F286" s="84">
        <v>0.5</v>
      </c>
      <c r="G286" s="84"/>
      <c r="H286" s="84"/>
      <c r="I286" s="84"/>
      <c r="J286" s="84"/>
      <c r="K286" s="84"/>
      <c r="L286" s="84"/>
      <c r="M286" s="84"/>
    </row>
    <row r="287" s="19" customFormat="1" ht="16.35" customHeight="1" spans="1:13">
      <c r="A287" s="47" t="s">
        <v>147</v>
      </c>
      <c r="B287" s="47" t="s">
        <v>152</v>
      </c>
      <c r="C287" s="47" t="s">
        <v>156</v>
      </c>
      <c r="D287" s="47" t="s">
        <v>157</v>
      </c>
      <c r="E287" s="84">
        <v>3.96</v>
      </c>
      <c r="F287" s="84">
        <v>3.96</v>
      </c>
      <c r="G287" s="84"/>
      <c r="H287" s="84"/>
      <c r="I287" s="84"/>
      <c r="J287" s="84"/>
      <c r="K287" s="84"/>
      <c r="L287" s="84"/>
      <c r="M287" s="84"/>
    </row>
    <row r="288" s="19" customFormat="1" ht="16.35" customHeight="1" spans="1:13">
      <c r="A288" s="47" t="s">
        <v>147</v>
      </c>
      <c r="B288" s="47" t="s">
        <v>152</v>
      </c>
      <c r="C288" s="47" t="s">
        <v>145</v>
      </c>
      <c r="D288" s="47" t="s">
        <v>158</v>
      </c>
      <c r="E288" s="84">
        <v>0.18</v>
      </c>
      <c r="F288" s="84">
        <v>0.18</v>
      </c>
      <c r="G288" s="84"/>
      <c r="H288" s="84"/>
      <c r="I288" s="84"/>
      <c r="J288" s="84"/>
      <c r="K288" s="84"/>
      <c r="L288" s="84"/>
      <c r="M288" s="84"/>
    </row>
    <row r="289" s="19" customFormat="1" ht="16.35" customHeight="1" spans="1:13">
      <c r="A289" s="47" t="s">
        <v>159</v>
      </c>
      <c r="B289" s="47"/>
      <c r="C289" s="47"/>
      <c r="D289" s="47" t="s">
        <v>60</v>
      </c>
      <c r="E289" s="84">
        <v>7.91</v>
      </c>
      <c r="F289" s="84">
        <v>7.91</v>
      </c>
      <c r="G289" s="84"/>
      <c r="H289" s="84"/>
      <c r="I289" s="84"/>
      <c r="J289" s="84"/>
      <c r="K289" s="84"/>
      <c r="L289" s="84"/>
      <c r="M289" s="84"/>
    </row>
    <row r="290" s="19" customFormat="1" ht="16.35" customHeight="1" spans="1:13">
      <c r="A290" s="47" t="s">
        <v>159</v>
      </c>
      <c r="B290" s="47" t="s">
        <v>156</v>
      </c>
      <c r="C290" s="47"/>
      <c r="D290" s="47" t="s">
        <v>160</v>
      </c>
      <c r="E290" s="84">
        <v>7.91</v>
      </c>
      <c r="F290" s="84">
        <v>7.91</v>
      </c>
      <c r="G290" s="84"/>
      <c r="H290" s="84"/>
      <c r="I290" s="84"/>
      <c r="J290" s="84"/>
      <c r="K290" s="84"/>
      <c r="L290" s="84"/>
      <c r="M290" s="84"/>
    </row>
    <row r="291" s="19" customFormat="1" ht="16.35" customHeight="1" spans="1:13">
      <c r="A291" s="47" t="s">
        <v>159</v>
      </c>
      <c r="B291" s="47" t="s">
        <v>156</v>
      </c>
      <c r="C291" s="47" t="s">
        <v>154</v>
      </c>
      <c r="D291" s="47" t="s">
        <v>161</v>
      </c>
      <c r="E291" s="84">
        <v>7.91</v>
      </c>
      <c r="F291" s="84">
        <v>7.91</v>
      </c>
      <c r="G291" s="84"/>
      <c r="H291" s="84"/>
      <c r="I291" s="84"/>
      <c r="J291" s="84"/>
      <c r="K291" s="84"/>
      <c r="L291" s="84"/>
      <c r="M291" s="84"/>
    </row>
    <row r="292" s="19" customFormat="1" ht="16.35" customHeight="1" spans="1:13">
      <c r="A292" s="60" t="s">
        <v>235</v>
      </c>
      <c r="B292" s="60"/>
      <c r="C292" s="60"/>
      <c r="D292" s="60"/>
      <c r="E292" s="60"/>
      <c r="F292" s="60"/>
      <c r="G292" s="60"/>
      <c r="H292" s="60"/>
      <c r="I292" s="60"/>
      <c r="J292" s="60"/>
      <c r="K292" s="60"/>
      <c r="L292" s="60"/>
      <c r="M292" s="60"/>
    </row>
    <row r="293" s="19" customFormat="1" ht="16.35" customHeight="1" spans="1:13">
      <c r="A293" s="47" t="s">
        <v>191</v>
      </c>
      <c r="B293" s="47"/>
      <c r="C293" s="47"/>
      <c r="D293" s="47" t="s">
        <v>15</v>
      </c>
      <c r="E293" s="84">
        <v>48.29</v>
      </c>
      <c r="F293" s="84">
        <v>37.55</v>
      </c>
      <c r="G293" s="84">
        <v>10.74</v>
      </c>
      <c r="H293" s="84"/>
      <c r="I293" s="84"/>
      <c r="J293" s="84"/>
      <c r="K293" s="84"/>
      <c r="L293" s="84"/>
      <c r="M293" s="84"/>
    </row>
    <row r="294" s="19" customFormat="1" ht="16.35" customHeight="1" spans="1:13">
      <c r="A294" s="47" t="s">
        <v>191</v>
      </c>
      <c r="B294" s="47" t="s">
        <v>193</v>
      </c>
      <c r="C294" s="47"/>
      <c r="D294" s="47" t="s">
        <v>194</v>
      </c>
      <c r="E294" s="84">
        <v>48.29</v>
      </c>
      <c r="F294" s="84">
        <v>37.55</v>
      </c>
      <c r="G294" s="84">
        <v>10.74</v>
      </c>
      <c r="H294" s="84"/>
      <c r="I294" s="84"/>
      <c r="J294" s="84"/>
      <c r="K294" s="84"/>
      <c r="L294" s="84"/>
      <c r="M294" s="84"/>
    </row>
    <row r="295" s="19" customFormat="1" ht="16.35" customHeight="1" spans="1:13">
      <c r="A295" s="47" t="s">
        <v>191</v>
      </c>
      <c r="B295" s="47" t="s">
        <v>193</v>
      </c>
      <c r="C295" s="47" t="s">
        <v>154</v>
      </c>
      <c r="D295" s="47" t="s">
        <v>164</v>
      </c>
      <c r="E295" s="84">
        <v>7.56</v>
      </c>
      <c r="F295" s="84">
        <v>6.78</v>
      </c>
      <c r="G295" s="84">
        <v>0.78</v>
      </c>
      <c r="H295" s="84"/>
      <c r="I295" s="84"/>
      <c r="J295" s="84"/>
      <c r="K295" s="84"/>
      <c r="L295" s="84"/>
      <c r="M295" s="84"/>
    </row>
    <row r="296" s="19" customFormat="1" ht="16.35" customHeight="1" spans="1:13">
      <c r="A296" s="47" t="s">
        <v>191</v>
      </c>
      <c r="B296" s="47" t="s">
        <v>193</v>
      </c>
      <c r="C296" s="47" t="s">
        <v>137</v>
      </c>
      <c r="D296" s="47" t="s">
        <v>195</v>
      </c>
      <c r="E296" s="84">
        <v>3</v>
      </c>
      <c r="F296" s="84"/>
      <c r="G296" s="84">
        <v>3</v>
      </c>
      <c r="H296" s="84"/>
      <c r="I296" s="84"/>
      <c r="J296" s="84"/>
      <c r="K296" s="84"/>
      <c r="L296" s="84"/>
      <c r="M296" s="84"/>
    </row>
    <row r="297" s="19" customFormat="1" ht="16.35" customHeight="1" spans="1:13">
      <c r="A297" s="47" t="s">
        <v>191</v>
      </c>
      <c r="B297" s="47" t="s">
        <v>193</v>
      </c>
      <c r="C297" s="47" t="s">
        <v>170</v>
      </c>
      <c r="D297" s="47" t="s">
        <v>171</v>
      </c>
      <c r="E297" s="84">
        <v>37.73</v>
      </c>
      <c r="F297" s="84">
        <v>30.77</v>
      </c>
      <c r="G297" s="84">
        <v>6.96</v>
      </c>
      <c r="H297" s="84"/>
      <c r="I297" s="84"/>
      <c r="J297" s="84"/>
      <c r="K297" s="84"/>
      <c r="L297" s="84"/>
      <c r="M297" s="84"/>
    </row>
    <row r="298" s="19" customFormat="1" ht="16.35" customHeight="1" spans="1:13">
      <c r="A298" s="47" t="s">
        <v>141</v>
      </c>
      <c r="B298" s="47"/>
      <c r="C298" s="47"/>
      <c r="D298" s="47" t="s">
        <v>36</v>
      </c>
      <c r="E298" s="84">
        <v>4.68</v>
      </c>
      <c r="F298" s="84">
        <v>4.68</v>
      </c>
      <c r="G298" s="84"/>
      <c r="H298" s="84"/>
      <c r="I298" s="84"/>
      <c r="J298" s="84"/>
      <c r="K298" s="84"/>
      <c r="L298" s="84"/>
      <c r="M298" s="84"/>
    </row>
    <row r="299" s="19" customFormat="1" ht="16.35" customHeight="1" spans="1:13">
      <c r="A299" s="47" t="s">
        <v>141</v>
      </c>
      <c r="B299" s="47" t="s">
        <v>142</v>
      </c>
      <c r="C299" s="47"/>
      <c r="D299" s="47" t="s">
        <v>143</v>
      </c>
      <c r="E299" s="84">
        <v>4.57</v>
      </c>
      <c r="F299" s="84">
        <v>4.57</v>
      </c>
      <c r="G299" s="84"/>
      <c r="H299" s="84"/>
      <c r="I299" s="84"/>
      <c r="J299" s="84"/>
      <c r="K299" s="84"/>
      <c r="L299" s="84"/>
      <c r="M299" s="84"/>
    </row>
    <row r="300" s="19" customFormat="1" ht="16.35" customHeight="1" spans="1:13">
      <c r="A300" s="47" t="s">
        <v>141</v>
      </c>
      <c r="B300" s="47" t="s">
        <v>142</v>
      </c>
      <c r="C300" s="47" t="s">
        <v>142</v>
      </c>
      <c r="D300" s="47" t="s">
        <v>144</v>
      </c>
      <c r="E300" s="84">
        <v>4.57</v>
      </c>
      <c r="F300" s="84">
        <v>4.57</v>
      </c>
      <c r="G300" s="84"/>
      <c r="H300" s="84"/>
      <c r="I300" s="84"/>
      <c r="J300" s="84"/>
      <c r="K300" s="84"/>
      <c r="L300" s="84"/>
      <c r="M300" s="84"/>
    </row>
    <row r="301" s="19" customFormat="1" ht="16.35" customHeight="1" spans="1:13">
      <c r="A301" s="47" t="s">
        <v>141</v>
      </c>
      <c r="B301" s="47" t="s">
        <v>145</v>
      </c>
      <c r="C301" s="47"/>
      <c r="D301" s="47" t="s">
        <v>146</v>
      </c>
      <c r="E301" s="84">
        <v>0.11</v>
      </c>
      <c r="F301" s="84">
        <v>0.11</v>
      </c>
      <c r="G301" s="84"/>
      <c r="H301" s="84"/>
      <c r="I301" s="84"/>
      <c r="J301" s="84"/>
      <c r="K301" s="84"/>
      <c r="L301" s="84"/>
      <c r="M301" s="84"/>
    </row>
    <row r="302" s="19" customFormat="1" ht="16.35" customHeight="1" spans="1:13">
      <c r="A302" s="47" t="s">
        <v>141</v>
      </c>
      <c r="B302" s="47" t="s">
        <v>145</v>
      </c>
      <c r="C302" s="47" t="s">
        <v>145</v>
      </c>
      <c r="D302" s="47" t="s">
        <v>146</v>
      </c>
      <c r="E302" s="84">
        <v>0.11</v>
      </c>
      <c r="F302" s="84">
        <v>0.11</v>
      </c>
      <c r="G302" s="84"/>
      <c r="H302" s="84"/>
      <c r="I302" s="84"/>
      <c r="J302" s="84"/>
      <c r="K302" s="84"/>
      <c r="L302" s="84"/>
      <c r="M302" s="84"/>
    </row>
    <row r="303" s="19" customFormat="1" ht="16.35" customHeight="1" spans="1:13">
      <c r="A303" s="47" t="s">
        <v>147</v>
      </c>
      <c r="B303" s="47"/>
      <c r="C303" s="47"/>
      <c r="D303" s="47" t="s">
        <v>39</v>
      </c>
      <c r="E303" s="84">
        <v>2.1</v>
      </c>
      <c r="F303" s="84">
        <v>2.1</v>
      </c>
      <c r="G303" s="84"/>
      <c r="H303" s="84"/>
      <c r="I303" s="84"/>
      <c r="J303" s="84"/>
      <c r="K303" s="84"/>
      <c r="L303" s="84"/>
      <c r="M303" s="84"/>
    </row>
    <row r="304" s="19" customFormat="1" ht="16.35" customHeight="1" spans="1:13">
      <c r="A304" s="47" t="s">
        <v>147</v>
      </c>
      <c r="B304" s="47" t="s">
        <v>152</v>
      </c>
      <c r="C304" s="47"/>
      <c r="D304" s="47" t="s">
        <v>153</v>
      </c>
      <c r="E304" s="84">
        <v>2.1</v>
      </c>
      <c r="F304" s="84">
        <v>2.1</v>
      </c>
      <c r="G304" s="84"/>
      <c r="H304" s="84"/>
      <c r="I304" s="84"/>
      <c r="J304" s="84"/>
      <c r="K304" s="84"/>
      <c r="L304" s="84"/>
      <c r="M304" s="84"/>
    </row>
    <row r="305" s="19" customFormat="1" ht="16.35" customHeight="1" spans="1:13">
      <c r="A305" s="47" t="s">
        <v>147</v>
      </c>
      <c r="B305" s="47" t="s">
        <v>152</v>
      </c>
      <c r="C305" s="47" t="s">
        <v>154</v>
      </c>
      <c r="D305" s="47" t="s">
        <v>155</v>
      </c>
      <c r="E305" s="84">
        <v>0.49</v>
      </c>
      <c r="F305" s="84">
        <v>0.49</v>
      </c>
      <c r="G305" s="84"/>
      <c r="H305" s="84"/>
      <c r="I305" s="84"/>
      <c r="J305" s="84"/>
      <c r="K305" s="84"/>
      <c r="L305" s="84"/>
      <c r="M305" s="84"/>
    </row>
    <row r="306" s="19" customFormat="1" ht="16.35" customHeight="1" spans="1:13">
      <c r="A306" s="47" t="s">
        <v>147</v>
      </c>
      <c r="B306" s="47" t="s">
        <v>152</v>
      </c>
      <c r="C306" s="47" t="s">
        <v>156</v>
      </c>
      <c r="D306" s="47" t="s">
        <v>157</v>
      </c>
      <c r="E306" s="84">
        <v>1.52</v>
      </c>
      <c r="F306" s="84">
        <v>1.52</v>
      </c>
      <c r="G306" s="84"/>
      <c r="H306" s="84"/>
      <c r="I306" s="84"/>
      <c r="J306" s="84"/>
      <c r="K306" s="84"/>
      <c r="L306" s="84"/>
      <c r="M306" s="84"/>
    </row>
    <row r="307" s="19" customFormat="1" ht="16.35" customHeight="1" spans="1:13">
      <c r="A307" s="47" t="s">
        <v>147</v>
      </c>
      <c r="B307" s="47" t="s">
        <v>152</v>
      </c>
      <c r="C307" s="47" t="s">
        <v>145</v>
      </c>
      <c r="D307" s="47" t="s">
        <v>158</v>
      </c>
      <c r="E307" s="84">
        <v>0.09</v>
      </c>
      <c r="F307" s="84">
        <v>0.09</v>
      </c>
      <c r="G307" s="84"/>
      <c r="H307" s="84"/>
      <c r="I307" s="84"/>
      <c r="J307" s="84"/>
      <c r="K307" s="84"/>
      <c r="L307" s="84"/>
      <c r="M307" s="84"/>
    </row>
    <row r="308" s="19" customFormat="1" ht="16.35" customHeight="1" spans="1:13">
      <c r="A308" s="47" t="s">
        <v>159</v>
      </c>
      <c r="B308" s="47"/>
      <c r="C308" s="47"/>
      <c r="D308" s="47" t="s">
        <v>60</v>
      </c>
      <c r="E308" s="84">
        <v>3.55</v>
      </c>
      <c r="F308" s="84">
        <v>3.55</v>
      </c>
      <c r="G308" s="84"/>
      <c r="H308" s="84"/>
      <c r="I308" s="84"/>
      <c r="J308" s="84"/>
      <c r="K308" s="84"/>
      <c r="L308" s="84"/>
      <c r="M308" s="84"/>
    </row>
    <row r="309" s="19" customFormat="1" ht="16.35" customHeight="1" spans="1:13">
      <c r="A309" s="47" t="s">
        <v>159</v>
      </c>
      <c r="B309" s="47" t="s">
        <v>156</v>
      </c>
      <c r="C309" s="47"/>
      <c r="D309" s="47" t="s">
        <v>160</v>
      </c>
      <c r="E309" s="84">
        <v>3.55</v>
      </c>
      <c r="F309" s="84">
        <v>3.55</v>
      </c>
      <c r="G309" s="84"/>
      <c r="H309" s="84"/>
      <c r="I309" s="84"/>
      <c r="J309" s="84"/>
      <c r="K309" s="84"/>
      <c r="L309" s="84"/>
      <c r="M309" s="84"/>
    </row>
    <row r="310" s="19" customFormat="1" ht="16.35" customHeight="1" spans="1:13">
      <c r="A310" s="47" t="s">
        <v>159</v>
      </c>
      <c r="B310" s="47" t="s">
        <v>156</v>
      </c>
      <c r="C310" s="47" t="s">
        <v>154</v>
      </c>
      <c r="D310" s="47" t="s">
        <v>161</v>
      </c>
      <c r="E310" s="84">
        <v>3.55</v>
      </c>
      <c r="F310" s="84">
        <v>3.55</v>
      </c>
      <c r="G310" s="84"/>
      <c r="H310" s="84"/>
      <c r="I310" s="84"/>
      <c r="J310" s="84"/>
      <c r="K310" s="84"/>
      <c r="L310" s="84"/>
      <c r="M310" s="84"/>
    </row>
    <row r="311" s="19" customFormat="1" ht="16.35" customHeight="1" spans="1:13">
      <c r="A311" s="60" t="s">
        <v>236</v>
      </c>
      <c r="B311" s="60"/>
      <c r="C311" s="60"/>
      <c r="D311" s="60"/>
      <c r="E311" s="60"/>
      <c r="F311" s="60"/>
      <c r="G311" s="60"/>
      <c r="H311" s="60"/>
      <c r="I311" s="60"/>
      <c r="J311" s="60"/>
      <c r="K311" s="60"/>
      <c r="L311" s="60"/>
      <c r="M311" s="60"/>
    </row>
    <row r="312" s="19" customFormat="1" ht="16.35" customHeight="1" spans="1:13">
      <c r="A312" s="47" t="s">
        <v>191</v>
      </c>
      <c r="B312" s="47"/>
      <c r="C312" s="47"/>
      <c r="D312" s="47" t="s">
        <v>15</v>
      </c>
      <c r="E312" s="84">
        <v>54.21</v>
      </c>
      <c r="F312" s="84">
        <v>41.95</v>
      </c>
      <c r="G312" s="84">
        <v>12.26</v>
      </c>
      <c r="H312" s="84"/>
      <c r="I312" s="84"/>
      <c r="J312" s="84"/>
      <c r="K312" s="84"/>
      <c r="L312" s="84"/>
      <c r="M312" s="84"/>
    </row>
    <row r="313" s="19" customFormat="1" ht="16.35" customHeight="1" spans="1:13">
      <c r="A313" s="47" t="s">
        <v>191</v>
      </c>
      <c r="B313" s="47" t="s">
        <v>193</v>
      </c>
      <c r="C313" s="47"/>
      <c r="D313" s="47" t="s">
        <v>194</v>
      </c>
      <c r="E313" s="84">
        <v>54.21</v>
      </c>
      <c r="F313" s="84">
        <v>41.95</v>
      </c>
      <c r="G313" s="84">
        <v>12.26</v>
      </c>
      <c r="H313" s="84"/>
      <c r="I313" s="84"/>
      <c r="J313" s="84"/>
      <c r="K313" s="84"/>
      <c r="L313" s="84"/>
      <c r="M313" s="84"/>
    </row>
    <row r="314" s="19" customFormat="1" ht="16.35" customHeight="1" spans="1:13">
      <c r="A314" s="47" t="s">
        <v>191</v>
      </c>
      <c r="B314" s="47" t="s">
        <v>193</v>
      </c>
      <c r="C314" s="47" t="s">
        <v>154</v>
      </c>
      <c r="D314" s="47" t="s">
        <v>164</v>
      </c>
      <c r="E314" s="84">
        <v>7.93</v>
      </c>
      <c r="F314" s="84">
        <v>7.15</v>
      </c>
      <c r="G314" s="84">
        <v>0.78</v>
      </c>
      <c r="H314" s="84"/>
      <c r="I314" s="84"/>
      <c r="J314" s="84"/>
      <c r="K314" s="84"/>
      <c r="L314" s="84"/>
      <c r="M314" s="84"/>
    </row>
    <row r="315" s="19" customFormat="1" ht="16.35" customHeight="1" spans="1:13">
      <c r="A315" s="47" t="s">
        <v>191</v>
      </c>
      <c r="B315" s="47" t="s">
        <v>193</v>
      </c>
      <c r="C315" s="47" t="s">
        <v>137</v>
      </c>
      <c r="D315" s="47" t="s">
        <v>195</v>
      </c>
      <c r="E315" s="84">
        <v>5</v>
      </c>
      <c r="F315" s="84"/>
      <c r="G315" s="84">
        <v>5</v>
      </c>
      <c r="H315" s="84"/>
      <c r="I315" s="84"/>
      <c r="J315" s="84"/>
      <c r="K315" s="84"/>
      <c r="L315" s="84"/>
      <c r="M315" s="84"/>
    </row>
    <row r="316" s="19" customFormat="1" ht="16.35" customHeight="1" spans="1:13">
      <c r="A316" s="47" t="s">
        <v>191</v>
      </c>
      <c r="B316" s="47" t="s">
        <v>193</v>
      </c>
      <c r="C316" s="47" t="s">
        <v>170</v>
      </c>
      <c r="D316" s="47" t="s">
        <v>171</v>
      </c>
      <c r="E316" s="84">
        <v>41.28</v>
      </c>
      <c r="F316" s="84">
        <v>34.8</v>
      </c>
      <c r="G316" s="84">
        <v>6.48</v>
      </c>
      <c r="H316" s="84"/>
      <c r="I316" s="84"/>
      <c r="J316" s="84"/>
      <c r="K316" s="84"/>
      <c r="L316" s="84"/>
      <c r="M316" s="84"/>
    </row>
    <row r="317" s="19" customFormat="1" ht="16.35" customHeight="1" spans="1:13">
      <c r="A317" s="47" t="s">
        <v>141</v>
      </c>
      <c r="B317" s="47"/>
      <c r="C317" s="47"/>
      <c r="D317" s="47" t="s">
        <v>36</v>
      </c>
      <c r="E317" s="84">
        <v>3.95</v>
      </c>
      <c r="F317" s="84">
        <v>3.95</v>
      </c>
      <c r="G317" s="84"/>
      <c r="H317" s="84"/>
      <c r="I317" s="84"/>
      <c r="J317" s="84"/>
      <c r="K317" s="84"/>
      <c r="L317" s="84"/>
      <c r="M317" s="84"/>
    </row>
    <row r="318" s="19" customFormat="1" ht="16.35" customHeight="1" spans="1:13">
      <c r="A318" s="47" t="s">
        <v>141</v>
      </c>
      <c r="B318" s="47" t="s">
        <v>142</v>
      </c>
      <c r="C318" s="47"/>
      <c r="D318" s="47" t="s">
        <v>143</v>
      </c>
      <c r="E318" s="84">
        <v>3.86</v>
      </c>
      <c r="F318" s="84">
        <v>3.86</v>
      </c>
      <c r="G318" s="84"/>
      <c r="H318" s="84"/>
      <c r="I318" s="84"/>
      <c r="J318" s="84"/>
      <c r="K318" s="84"/>
      <c r="L318" s="84"/>
      <c r="M318" s="84"/>
    </row>
    <row r="319" s="19" customFormat="1" ht="16.35" customHeight="1" spans="1:13">
      <c r="A319" s="47" t="s">
        <v>141</v>
      </c>
      <c r="B319" s="47" t="s">
        <v>142</v>
      </c>
      <c r="C319" s="47" t="s">
        <v>142</v>
      </c>
      <c r="D319" s="47" t="s">
        <v>144</v>
      </c>
      <c r="E319" s="84">
        <v>3.86</v>
      </c>
      <c r="F319" s="84">
        <v>3.86</v>
      </c>
      <c r="G319" s="84"/>
      <c r="H319" s="84"/>
      <c r="I319" s="84"/>
      <c r="J319" s="84"/>
      <c r="K319" s="84"/>
      <c r="L319" s="84"/>
      <c r="M319" s="84"/>
    </row>
    <row r="320" s="19" customFormat="1" ht="16.35" customHeight="1" spans="1:13">
      <c r="A320" s="47" t="s">
        <v>141</v>
      </c>
      <c r="B320" s="47" t="s">
        <v>145</v>
      </c>
      <c r="C320" s="47"/>
      <c r="D320" s="47" t="s">
        <v>146</v>
      </c>
      <c r="E320" s="84">
        <v>0.09</v>
      </c>
      <c r="F320" s="84">
        <v>0.09</v>
      </c>
      <c r="G320" s="84"/>
      <c r="H320" s="84"/>
      <c r="I320" s="84"/>
      <c r="J320" s="84"/>
      <c r="K320" s="84"/>
      <c r="L320" s="84"/>
      <c r="M320" s="84"/>
    </row>
    <row r="321" s="19" customFormat="1" ht="16.35" customHeight="1" spans="1:13">
      <c r="A321" s="47" t="s">
        <v>141</v>
      </c>
      <c r="B321" s="47" t="s">
        <v>145</v>
      </c>
      <c r="C321" s="47" t="s">
        <v>145</v>
      </c>
      <c r="D321" s="47" t="s">
        <v>146</v>
      </c>
      <c r="E321" s="84">
        <v>0.09</v>
      </c>
      <c r="F321" s="84">
        <v>0.09</v>
      </c>
      <c r="G321" s="84"/>
      <c r="H321" s="84"/>
      <c r="I321" s="84"/>
      <c r="J321" s="84"/>
      <c r="K321" s="84"/>
      <c r="L321" s="84"/>
      <c r="M321" s="84"/>
    </row>
    <row r="322" s="19" customFormat="1" ht="16.35" customHeight="1" spans="1:13">
      <c r="A322" s="47" t="s">
        <v>147</v>
      </c>
      <c r="B322" s="47"/>
      <c r="C322" s="47"/>
      <c r="D322" s="47" t="s">
        <v>39</v>
      </c>
      <c r="E322" s="84">
        <v>1.76</v>
      </c>
      <c r="F322" s="84">
        <v>1.76</v>
      </c>
      <c r="G322" s="84"/>
      <c r="H322" s="84"/>
      <c r="I322" s="84"/>
      <c r="J322" s="84"/>
      <c r="K322" s="84"/>
      <c r="L322" s="84"/>
      <c r="M322" s="84"/>
    </row>
    <row r="323" s="19" customFormat="1" ht="16.35" customHeight="1" spans="1:13">
      <c r="A323" s="47" t="s">
        <v>147</v>
      </c>
      <c r="B323" s="47" t="s">
        <v>152</v>
      </c>
      <c r="C323" s="47"/>
      <c r="D323" s="47" t="s">
        <v>153</v>
      </c>
      <c r="E323" s="84">
        <v>1.76</v>
      </c>
      <c r="F323" s="84">
        <v>1.76</v>
      </c>
      <c r="G323" s="84"/>
      <c r="H323" s="84"/>
      <c r="I323" s="84"/>
      <c r="J323" s="84"/>
      <c r="K323" s="84"/>
      <c r="L323" s="84"/>
      <c r="M323" s="84"/>
    </row>
    <row r="324" s="19" customFormat="1" ht="16.35" customHeight="1" spans="1:13">
      <c r="A324" s="47" t="s">
        <v>147</v>
      </c>
      <c r="B324" s="47" t="s">
        <v>152</v>
      </c>
      <c r="C324" s="47" t="s">
        <v>154</v>
      </c>
      <c r="D324" s="47" t="s">
        <v>155</v>
      </c>
      <c r="E324" s="84">
        <v>0.51</v>
      </c>
      <c r="F324" s="84">
        <v>0.51</v>
      </c>
      <c r="G324" s="84"/>
      <c r="H324" s="84"/>
      <c r="I324" s="84"/>
      <c r="J324" s="84"/>
      <c r="K324" s="84"/>
      <c r="L324" s="84"/>
      <c r="M324" s="84"/>
    </row>
    <row r="325" s="19" customFormat="1" ht="16.35" customHeight="1" spans="1:13">
      <c r="A325" s="47" t="s">
        <v>147</v>
      </c>
      <c r="B325" s="47" t="s">
        <v>152</v>
      </c>
      <c r="C325" s="47" t="s">
        <v>156</v>
      </c>
      <c r="D325" s="47" t="s">
        <v>157</v>
      </c>
      <c r="E325" s="84">
        <v>1.18</v>
      </c>
      <c r="F325" s="84">
        <v>1.18</v>
      </c>
      <c r="G325" s="84"/>
      <c r="H325" s="84"/>
      <c r="I325" s="84"/>
      <c r="J325" s="84"/>
      <c r="K325" s="84"/>
      <c r="L325" s="84"/>
      <c r="M325" s="84"/>
    </row>
    <row r="326" s="19" customFormat="1" ht="16.35" customHeight="1" spans="1:13">
      <c r="A326" s="47" t="s">
        <v>147</v>
      </c>
      <c r="B326" s="47" t="s">
        <v>152</v>
      </c>
      <c r="C326" s="47" t="s">
        <v>145</v>
      </c>
      <c r="D326" s="47" t="s">
        <v>158</v>
      </c>
      <c r="E326" s="84">
        <v>0.07</v>
      </c>
      <c r="F326" s="84">
        <v>0.07</v>
      </c>
      <c r="G326" s="84"/>
      <c r="H326" s="84"/>
      <c r="I326" s="84"/>
      <c r="J326" s="84"/>
      <c r="K326" s="84"/>
      <c r="L326" s="84"/>
      <c r="M326" s="84"/>
    </row>
    <row r="327" s="19" customFormat="1" ht="16.35" customHeight="1" spans="1:13">
      <c r="A327" s="47" t="s">
        <v>159</v>
      </c>
      <c r="B327" s="47"/>
      <c r="C327" s="47"/>
      <c r="D327" s="47" t="s">
        <v>60</v>
      </c>
      <c r="E327" s="84">
        <v>3</v>
      </c>
      <c r="F327" s="84">
        <v>3</v>
      </c>
      <c r="G327" s="84"/>
      <c r="H327" s="84"/>
      <c r="I327" s="84"/>
      <c r="J327" s="84"/>
      <c r="K327" s="84"/>
      <c r="L327" s="84"/>
      <c r="M327" s="84"/>
    </row>
    <row r="328" s="19" customFormat="1" ht="16.35" customHeight="1" spans="1:13">
      <c r="A328" s="47" t="s">
        <v>159</v>
      </c>
      <c r="B328" s="47" t="s">
        <v>156</v>
      </c>
      <c r="C328" s="47"/>
      <c r="D328" s="47" t="s">
        <v>160</v>
      </c>
      <c r="E328" s="84">
        <v>3</v>
      </c>
      <c r="F328" s="84">
        <v>3</v>
      </c>
      <c r="G328" s="84"/>
      <c r="H328" s="84"/>
      <c r="I328" s="84"/>
      <c r="J328" s="84"/>
      <c r="K328" s="84"/>
      <c r="L328" s="84"/>
      <c r="M328" s="84"/>
    </row>
    <row r="329" s="19" customFormat="1" ht="16.35" customHeight="1" spans="1:13">
      <c r="A329" s="47" t="s">
        <v>159</v>
      </c>
      <c r="B329" s="47" t="s">
        <v>156</v>
      </c>
      <c r="C329" s="47" t="s">
        <v>154</v>
      </c>
      <c r="D329" s="47" t="s">
        <v>161</v>
      </c>
      <c r="E329" s="84">
        <v>3</v>
      </c>
      <c r="F329" s="84">
        <v>3</v>
      </c>
      <c r="G329" s="84"/>
      <c r="H329" s="84"/>
      <c r="I329" s="84"/>
      <c r="J329" s="84"/>
      <c r="K329" s="84"/>
      <c r="L329" s="84"/>
      <c r="M329" s="84"/>
    </row>
    <row r="330" s="19" customFormat="1" ht="16.35" customHeight="1" spans="1:13">
      <c r="A330" s="60" t="s">
        <v>237</v>
      </c>
      <c r="B330" s="60"/>
      <c r="C330" s="60"/>
      <c r="D330" s="60"/>
      <c r="E330" s="60"/>
      <c r="F330" s="60"/>
      <c r="G330" s="60"/>
      <c r="H330" s="60"/>
      <c r="I330" s="60"/>
      <c r="J330" s="60"/>
      <c r="K330" s="60"/>
      <c r="L330" s="60"/>
      <c r="M330" s="60"/>
    </row>
    <row r="331" s="19" customFormat="1" ht="16.35" customHeight="1" spans="1:13">
      <c r="A331" s="47" t="s">
        <v>191</v>
      </c>
      <c r="B331" s="47"/>
      <c r="C331" s="47"/>
      <c r="D331" s="47" t="s">
        <v>15</v>
      </c>
      <c r="E331" s="84">
        <v>109.28</v>
      </c>
      <c r="F331" s="84">
        <v>69.94</v>
      </c>
      <c r="G331" s="84">
        <v>39.34</v>
      </c>
      <c r="H331" s="84"/>
      <c r="I331" s="84"/>
      <c r="J331" s="84"/>
      <c r="K331" s="84"/>
      <c r="L331" s="84"/>
      <c r="M331" s="84"/>
    </row>
    <row r="332" s="19" customFormat="1" ht="16.35" customHeight="1" spans="1:13">
      <c r="A332" s="47" t="s">
        <v>191</v>
      </c>
      <c r="B332" s="47" t="s">
        <v>193</v>
      </c>
      <c r="C332" s="47"/>
      <c r="D332" s="47" t="s">
        <v>194</v>
      </c>
      <c r="E332" s="84">
        <v>109.28</v>
      </c>
      <c r="F332" s="84">
        <v>69.94</v>
      </c>
      <c r="G332" s="84">
        <v>39.34</v>
      </c>
      <c r="H332" s="84"/>
      <c r="I332" s="84"/>
      <c r="J332" s="84"/>
      <c r="K332" s="84"/>
      <c r="L332" s="84"/>
      <c r="M332" s="84"/>
    </row>
    <row r="333" s="19" customFormat="1" ht="16.35" customHeight="1" spans="1:13">
      <c r="A333" s="47" t="s">
        <v>191</v>
      </c>
      <c r="B333" s="47" t="s">
        <v>193</v>
      </c>
      <c r="C333" s="47" t="s">
        <v>154</v>
      </c>
      <c r="D333" s="47" t="s">
        <v>164</v>
      </c>
      <c r="E333" s="84">
        <v>7.05</v>
      </c>
      <c r="F333" s="84">
        <v>6.27</v>
      </c>
      <c r="G333" s="84">
        <v>0.78</v>
      </c>
      <c r="H333" s="84"/>
      <c r="I333" s="84"/>
      <c r="J333" s="84"/>
      <c r="K333" s="84"/>
      <c r="L333" s="84"/>
      <c r="M333" s="84"/>
    </row>
    <row r="334" s="19" customFormat="1" ht="16.35" customHeight="1" spans="1:13">
      <c r="A334" s="47" t="s">
        <v>191</v>
      </c>
      <c r="B334" s="47" t="s">
        <v>193</v>
      </c>
      <c r="C334" s="47" t="s">
        <v>156</v>
      </c>
      <c r="D334" s="47" t="s">
        <v>165</v>
      </c>
      <c r="E334" s="84">
        <v>3.65</v>
      </c>
      <c r="F334" s="84"/>
      <c r="G334" s="84">
        <v>3.65</v>
      </c>
      <c r="H334" s="84"/>
      <c r="I334" s="84"/>
      <c r="J334" s="84"/>
      <c r="K334" s="84"/>
      <c r="L334" s="84"/>
      <c r="M334" s="84"/>
    </row>
    <row r="335" s="19" customFormat="1" ht="16.35" customHeight="1" spans="1:13">
      <c r="A335" s="47" t="s">
        <v>191</v>
      </c>
      <c r="B335" s="47" t="s">
        <v>193</v>
      </c>
      <c r="C335" s="47" t="s">
        <v>137</v>
      </c>
      <c r="D335" s="47" t="s">
        <v>195</v>
      </c>
      <c r="E335" s="84">
        <v>24.5</v>
      </c>
      <c r="F335" s="84"/>
      <c r="G335" s="84">
        <v>24.5</v>
      </c>
      <c r="H335" s="84"/>
      <c r="I335" s="84"/>
      <c r="J335" s="84"/>
      <c r="K335" s="84"/>
      <c r="L335" s="84"/>
      <c r="M335" s="84"/>
    </row>
    <row r="336" s="19" customFormat="1" ht="16.35" customHeight="1" spans="1:13">
      <c r="A336" s="47" t="s">
        <v>191</v>
      </c>
      <c r="B336" s="47" t="s">
        <v>193</v>
      </c>
      <c r="C336" s="47" t="s">
        <v>170</v>
      </c>
      <c r="D336" s="47" t="s">
        <v>171</v>
      </c>
      <c r="E336" s="84">
        <v>74.08</v>
      </c>
      <c r="F336" s="84">
        <v>63.67</v>
      </c>
      <c r="G336" s="84">
        <v>10.41</v>
      </c>
      <c r="H336" s="84"/>
      <c r="I336" s="84"/>
      <c r="J336" s="84"/>
      <c r="K336" s="84"/>
      <c r="L336" s="84"/>
      <c r="M336" s="84"/>
    </row>
    <row r="337" s="19" customFormat="1" ht="16.35" customHeight="1" spans="1:13">
      <c r="A337" s="47" t="s">
        <v>141</v>
      </c>
      <c r="B337" s="47"/>
      <c r="C337" s="47"/>
      <c r="D337" s="47" t="s">
        <v>36</v>
      </c>
      <c r="E337" s="84">
        <v>6.19</v>
      </c>
      <c r="F337" s="84">
        <v>6.19</v>
      </c>
      <c r="G337" s="84"/>
      <c r="H337" s="84"/>
      <c r="I337" s="84"/>
      <c r="J337" s="84"/>
      <c r="K337" s="84"/>
      <c r="L337" s="84"/>
      <c r="M337" s="84"/>
    </row>
    <row r="338" s="19" customFormat="1" ht="16.35" customHeight="1" spans="1:13">
      <c r="A338" s="47" t="s">
        <v>141</v>
      </c>
      <c r="B338" s="47" t="s">
        <v>142</v>
      </c>
      <c r="C338" s="47"/>
      <c r="D338" s="47" t="s">
        <v>143</v>
      </c>
      <c r="E338" s="84">
        <v>6.03</v>
      </c>
      <c r="F338" s="84">
        <v>6.03</v>
      </c>
      <c r="G338" s="84"/>
      <c r="H338" s="84"/>
      <c r="I338" s="84"/>
      <c r="J338" s="84"/>
      <c r="K338" s="84"/>
      <c r="L338" s="84"/>
      <c r="M338" s="84"/>
    </row>
    <row r="339" s="19" customFormat="1" ht="16.35" customHeight="1" spans="1:13">
      <c r="A339" s="47" t="s">
        <v>141</v>
      </c>
      <c r="B339" s="47" t="s">
        <v>142</v>
      </c>
      <c r="C339" s="47" t="s">
        <v>142</v>
      </c>
      <c r="D339" s="47" t="s">
        <v>144</v>
      </c>
      <c r="E339" s="84">
        <v>6.03</v>
      </c>
      <c r="F339" s="84">
        <v>6.03</v>
      </c>
      <c r="G339" s="84"/>
      <c r="H339" s="84"/>
      <c r="I339" s="84"/>
      <c r="J339" s="84"/>
      <c r="K339" s="84"/>
      <c r="L339" s="84"/>
      <c r="M339" s="84"/>
    </row>
    <row r="340" s="19" customFormat="1" ht="16.35" customHeight="1" spans="1:13">
      <c r="A340" s="47" t="s">
        <v>141</v>
      </c>
      <c r="B340" s="47" t="s">
        <v>145</v>
      </c>
      <c r="C340" s="47"/>
      <c r="D340" s="47" t="s">
        <v>146</v>
      </c>
      <c r="E340" s="84">
        <v>0.16</v>
      </c>
      <c r="F340" s="84">
        <v>0.16</v>
      </c>
      <c r="G340" s="84"/>
      <c r="H340" s="84"/>
      <c r="I340" s="84"/>
      <c r="J340" s="84"/>
      <c r="K340" s="84"/>
      <c r="L340" s="84"/>
      <c r="M340" s="84"/>
    </row>
    <row r="341" s="19" customFormat="1" ht="16.35" customHeight="1" spans="1:13">
      <c r="A341" s="47" t="s">
        <v>141</v>
      </c>
      <c r="B341" s="47" t="s">
        <v>145</v>
      </c>
      <c r="C341" s="47" t="s">
        <v>145</v>
      </c>
      <c r="D341" s="47" t="s">
        <v>146</v>
      </c>
      <c r="E341" s="84">
        <v>0.16</v>
      </c>
      <c r="F341" s="84">
        <v>0.16</v>
      </c>
      <c r="G341" s="84"/>
      <c r="H341" s="84"/>
      <c r="I341" s="84"/>
      <c r="J341" s="84"/>
      <c r="K341" s="84"/>
      <c r="L341" s="84"/>
      <c r="M341" s="84"/>
    </row>
    <row r="342" s="19" customFormat="1" ht="16.35" customHeight="1" spans="1:13">
      <c r="A342" s="47" t="s">
        <v>147</v>
      </c>
      <c r="B342" s="47"/>
      <c r="C342" s="47"/>
      <c r="D342" s="47" t="s">
        <v>39</v>
      </c>
      <c r="E342" s="84">
        <v>2.76</v>
      </c>
      <c r="F342" s="84">
        <v>2.76</v>
      </c>
      <c r="G342" s="84"/>
      <c r="H342" s="84"/>
      <c r="I342" s="84"/>
      <c r="J342" s="84"/>
      <c r="K342" s="84"/>
      <c r="L342" s="84"/>
      <c r="M342" s="84"/>
    </row>
    <row r="343" s="19" customFormat="1" ht="16.35" customHeight="1" spans="1:13">
      <c r="A343" s="47" t="s">
        <v>147</v>
      </c>
      <c r="B343" s="47" t="s">
        <v>152</v>
      </c>
      <c r="C343" s="47"/>
      <c r="D343" s="47" t="s">
        <v>153</v>
      </c>
      <c r="E343" s="84">
        <v>2.76</v>
      </c>
      <c r="F343" s="84">
        <v>2.76</v>
      </c>
      <c r="G343" s="84"/>
      <c r="H343" s="84"/>
      <c r="I343" s="84"/>
      <c r="J343" s="84"/>
      <c r="K343" s="84"/>
      <c r="L343" s="84"/>
      <c r="M343" s="84"/>
    </row>
    <row r="344" s="19" customFormat="1" ht="16.35" customHeight="1" spans="1:13">
      <c r="A344" s="47" t="s">
        <v>147</v>
      </c>
      <c r="B344" s="47" t="s">
        <v>152</v>
      </c>
      <c r="C344" s="47" t="s">
        <v>154</v>
      </c>
      <c r="D344" s="47" t="s">
        <v>155</v>
      </c>
      <c r="E344" s="84">
        <v>0.45</v>
      </c>
      <c r="F344" s="84">
        <v>0.45</v>
      </c>
      <c r="G344" s="84"/>
      <c r="H344" s="84"/>
      <c r="I344" s="84"/>
      <c r="J344" s="84"/>
      <c r="K344" s="84"/>
      <c r="L344" s="84"/>
      <c r="M344" s="84"/>
    </row>
    <row r="345" s="19" customFormat="1" ht="16.35" customHeight="1" spans="1:13">
      <c r="A345" s="47" t="s">
        <v>147</v>
      </c>
      <c r="B345" s="47" t="s">
        <v>152</v>
      </c>
      <c r="C345" s="47" t="s">
        <v>156</v>
      </c>
      <c r="D345" s="47" t="s">
        <v>157</v>
      </c>
      <c r="E345" s="84">
        <v>2.2</v>
      </c>
      <c r="F345" s="84">
        <v>2.2</v>
      </c>
      <c r="G345" s="84"/>
      <c r="H345" s="84"/>
      <c r="I345" s="84"/>
      <c r="J345" s="84"/>
      <c r="K345" s="84"/>
      <c r="L345" s="84"/>
      <c r="M345" s="84"/>
    </row>
    <row r="346" s="19" customFormat="1" ht="16.35" customHeight="1" spans="1:13">
      <c r="A346" s="47" t="s">
        <v>147</v>
      </c>
      <c r="B346" s="47" t="s">
        <v>152</v>
      </c>
      <c r="C346" s="47" t="s">
        <v>145</v>
      </c>
      <c r="D346" s="47" t="s">
        <v>158</v>
      </c>
      <c r="E346" s="84">
        <v>0.11</v>
      </c>
      <c r="F346" s="84">
        <v>0.11</v>
      </c>
      <c r="G346" s="84"/>
      <c r="H346" s="84"/>
      <c r="I346" s="84"/>
      <c r="J346" s="84"/>
      <c r="K346" s="84"/>
      <c r="L346" s="84"/>
      <c r="M346" s="84"/>
    </row>
    <row r="347" s="19" customFormat="1" ht="16.35" customHeight="1" spans="1:13">
      <c r="A347" s="47" t="s">
        <v>159</v>
      </c>
      <c r="B347" s="47"/>
      <c r="C347" s="47"/>
      <c r="D347" s="47" t="s">
        <v>60</v>
      </c>
      <c r="E347" s="84">
        <v>4.06</v>
      </c>
      <c r="F347" s="84">
        <v>4.06</v>
      </c>
      <c r="G347" s="84"/>
      <c r="H347" s="84"/>
      <c r="I347" s="84"/>
      <c r="J347" s="84"/>
      <c r="K347" s="84"/>
      <c r="L347" s="84"/>
      <c r="M347" s="84"/>
    </row>
    <row r="348" s="19" customFormat="1" ht="16.35" customHeight="1" spans="1:13">
      <c r="A348" s="47" t="s">
        <v>159</v>
      </c>
      <c r="B348" s="47" t="s">
        <v>156</v>
      </c>
      <c r="C348" s="47"/>
      <c r="D348" s="47" t="s">
        <v>160</v>
      </c>
      <c r="E348" s="84">
        <v>4.06</v>
      </c>
      <c r="F348" s="84">
        <v>4.06</v>
      </c>
      <c r="G348" s="84"/>
      <c r="H348" s="84"/>
      <c r="I348" s="84"/>
      <c r="J348" s="84"/>
      <c r="K348" s="84"/>
      <c r="L348" s="84"/>
      <c r="M348" s="84"/>
    </row>
    <row r="349" s="19" customFormat="1" ht="16.35" customHeight="1" spans="1:13">
      <c r="A349" s="47" t="s">
        <v>159</v>
      </c>
      <c r="B349" s="47" t="s">
        <v>156</v>
      </c>
      <c r="C349" s="47" t="s">
        <v>154</v>
      </c>
      <c r="D349" s="47" t="s">
        <v>161</v>
      </c>
      <c r="E349" s="84">
        <v>4.06</v>
      </c>
      <c r="F349" s="84">
        <v>4.06</v>
      </c>
      <c r="G349" s="84"/>
      <c r="H349" s="84"/>
      <c r="I349" s="84"/>
      <c r="J349" s="84"/>
      <c r="K349" s="84"/>
      <c r="L349" s="84"/>
      <c r="M349" s="84"/>
    </row>
    <row r="350" s="19" customFormat="1" ht="16.35" customHeight="1" spans="1:13">
      <c r="A350" s="60" t="s">
        <v>238</v>
      </c>
      <c r="B350" s="60"/>
      <c r="C350" s="60"/>
      <c r="D350" s="60"/>
      <c r="E350" s="60"/>
      <c r="F350" s="60"/>
      <c r="G350" s="60"/>
      <c r="H350" s="60"/>
      <c r="I350" s="60"/>
      <c r="J350" s="60"/>
      <c r="K350" s="60"/>
      <c r="L350" s="60"/>
      <c r="M350" s="60"/>
    </row>
    <row r="351" s="19" customFormat="1" ht="16.35" customHeight="1" spans="1:13">
      <c r="A351" s="47" t="s">
        <v>191</v>
      </c>
      <c r="B351" s="47"/>
      <c r="C351" s="47"/>
      <c r="D351" s="47" t="s">
        <v>15</v>
      </c>
      <c r="E351" s="84">
        <v>67.94</v>
      </c>
      <c r="F351" s="84">
        <v>53.79</v>
      </c>
      <c r="G351" s="84">
        <v>14.15</v>
      </c>
      <c r="H351" s="84"/>
      <c r="I351" s="84"/>
      <c r="J351" s="84"/>
      <c r="K351" s="84"/>
      <c r="L351" s="84"/>
      <c r="M351" s="84"/>
    </row>
    <row r="352" s="19" customFormat="1" ht="16.35" customHeight="1" spans="1:13">
      <c r="A352" s="47" t="s">
        <v>191</v>
      </c>
      <c r="B352" s="47" t="s">
        <v>193</v>
      </c>
      <c r="C352" s="47"/>
      <c r="D352" s="47" t="s">
        <v>194</v>
      </c>
      <c r="E352" s="84">
        <v>67.94</v>
      </c>
      <c r="F352" s="84">
        <v>53.79</v>
      </c>
      <c r="G352" s="84">
        <v>14.15</v>
      </c>
      <c r="H352" s="84"/>
      <c r="I352" s="84"/>
      <c r="J352" s="84"/>
      <c r="K352" s="84"/>
      <c r="L352" s="84"/>
      <c r="M352" s="84"/>
    </row>
    <row r="353" s="19" customFormat="1" ht="16.35" customHeight="1" spans="1:13">
      <c r="A353" s="47" t="s">
        <v>191</v>
      </c>
      <c r="B353" s="47" t="s">
        <v>193</v>
      </c>
      <c r="C353" s="47" t="s">
        <v>154</v>
      </c>
      <c r="D353" s="47" t="s">
        <v>164</v>
      </c>
      <c r="E353" s="84">
        <v>8.23</v>
      </c>
      <c r="F353" s="84">
        <v>7.45</v>
      </c>
      <c r="G353" s="84">
        <v>0.78</v>
      </c>
      <c r="H353" s="84"/>
      <c r="I353" s="84"/>
      <c r="J353" s="84"/>
      <c r="K353" s="84"/>
      <c r="L353" s="84"/>
      <c r="M353" s="84"/>
    </row>
    <row r="354" s="19" customFormat="1" ht="16.35" customHeight="1" spans="1:13">
      <c r="A354" s="47" t="s">
        <v>191</v>
      </c>
      <c r="B354" s="47" t="s">
        <v>193</v>
      </c>
      <c r="C354" s="47" t="s">
        <v>137</v>
      </c>
      <c r="D354" s="47" t="s">
        <v>195</v>
      </c>
      <c r="E354" s="84">
        <v>5</v>
      </c>
      <c r="F354" s="84"/>
      <c r="G354" s="84">
        <v>5</v>
      </c>
      <c r="H354" s="84"/>
      <c r="I354" s="84"/>
      <c r="J354" s="84"/>
      <c r="K354" s="84"/>
      <c r="L354" s="84"/>
      <c r="M354" s="84"/>
    </row>
    <row r="355" s="19" customFormat="1" ht="16.35" customHeight="1" spans="1:13">
      <c r="A355" s="47" t="s">
        <v>191</v>
      </c>
      <c r="B355" s="47" t="s">
        <v>193</v>
      </c>
      <c r="C355" s="47" t="s">
        <v>170</v>
      </c>
      <c r="D355" s="47" t="s">
        <v>171</v>
      </c>
      <c r="E355" s="84">
        <v>54.71</v>
      </c>
      <c r="F355" s="84">
        <v>46.34</v>
      </c>
      <c r="G355" s="84">
        <v>8.37</v>
      </c>
      <c r="H355" s="84"/>
      <c r="I355" s="84"/>
      <c r="J355" s="84"/>
      <c r="K355" s="84"/>
      <c r="L355" s="84"/>
      <c r="M355" s="84"/>
    </row>
    <row r="356" s="19" customFormat="1" ht="16.35" customHeight="1" spans="1:13">
      <c r="A356" s="47" t="s">
        <v>141</v>
      </c>
      <c r="B356" s="47"/>
      <c r="C356" s="47"/>
      <c r="D356" s="47" t="s">
        <v>36</v>
      </c>
      <c r="E356" s="84">
        <v>4.82</v>
      </c>
      <c r="F356" s="84">
        <v>4.82</v>
      </c>
      <c r="G356" s="84"/>
      <c r="H356" s="84"/>
      <c r="I356" s="84"/>
      <c r="J356" s="84"/>
      <c r="K356" s="84"/>
      <c r="L356" s="84"/>
      <c r="M356" s="84"/>
    </row>
    <row r="357" s="19" customFormat="1" ht="16.35" customHeight="1" spans="1:13">
      <c r="A357" s="47" t="s">
        <v>141</v>
      </c>
      <c r="B357" s="47" t="s">
        <v>142</v>
      </c>
      <c r="C357" s="47"/>
      <c r="D357" s="47" t="s">
        <v>143</v>
      </c>
      <c r="E357" s="84">
        <v>4.71</v>
      </c>
      <c r="F357" s="84">
        <v>4.71</v>
      </c>
      <c r="G357" s="84"/>
      <c r="H357" s="84"/>
      <c r="I357" s="84"/>
      <c r="J357" s="84"/>
      <c r="K357" s="84"/>
      <c r="L357" s="84"/>
      <c r="M357" s="84"/>
    </row>
    <row r="358" s="19" customFormat="1" ht="16.35" customHeight="1" spans="1:13">
      <c r="A358" s="47" t="s">
        <v>141</v>
      </c>
      <c r="B358" s="47" t="s">
        <v>142</v>
      </c>
      <c r="C358" s="47" t="s">
        <v>142</v>
      </c>
      <c r="D358" s="47" t="s">
        <v>144</v>
      </c>
      <c r="E358" s="84">
        <v>4.71</v>
      </c>
      <c r="F358" s="84">
        <v>4.71</v>
      </c>
      <c r="G358" s="84"/>
      <c r="H358" s="84"/>
      <c r="I358" s="84"/>
      <c r="J358" s="84"/>
      <c r="K358" s="84"/>
      <c r="L358" s="84"/>
      <c r="M358" s="84"/>
    </row>
    <row r="359" s="19" customFormat="1" ht="16.35" customHeight="1" spans="1:13">
      <c r="A359" s="47" t="s">
        <v>141</v>
      </c>
      <c r="B359" s="47" t="s">
        <v>145</v>
      </c>
      <c r="C359" s="47"/>
      <c r="D359" s="47" t="s">
        <v>146</v>
      </c>
      <c r="E359" s="84">
        <v>0.11</v>
      </c>
      <c r="F359" s="84">
        <v>0.11</v>
      </c>
      <c r="G359" s="84"/>
      <c r="H359" s="84"/>
      <c r="I359" s="84"/>
      <c r="J359" s="84"/>
      <c r="K359" s="84"/>
      <c r="L359" s="84"/>
      <c r="M359" s="84"/>
    </row>
    <row r="360" s="19" customFormat="1" ht="16.35" customHeight="1" spans="1:13">
      <c r="A360" s="47" t="s">
        <v>141</v>
      </c>
      <c r="B360" s="47" t="s">
        <v>145</v>
      </c>
      <c r="C360" s="47" t="s">
        <v>145</v>
      </c>
      <c r="D360" s="47" t="s">
        <v>146</v>
      </c>
      <c r="E360" s="84">
        <v>0.11</v>
      </c>
      <c r="F360" s="84">
        <v>0.11</v>
      </c>
      <c r="G360" s="84"/>
      <c r="H360" s="84"/>
      <c r="I360" s="84"/>
      <c r="J360" s="84"/>
      <c r="K360" s="84"/>
      <c r="L360" s="84"/>
      <c r="M360" s="84"/>
    </row>
    <row r="361" s="19" customFormat="1" ht="16.35" customHeight="1" spans="1:13">
      <c r="A361" s="47" t="s">
        <v>147</v>
      </c>
      <c r="B361" s="47"/>
      <c r="C361" s="47"/>
      <c r="D361" s="47" t="s">
        <v>39</v>
      </c>
      <c r="E361" s="84">
        <v>2.16</v>
      </c>
      <c r="F361" s="84">
        <v>2.16</v>
      </c>
      <c r="G361" s="84"/>
      <c r="H361" s="84"/>
      <c r="I361" s="84"/>
      <c r="J361" s="84"/>
      <c r="K361" s="84"/>
      <c r="L361" s="84"/>
      <c r="M361" s="84"/>
    </row>
    <row r="362" s="19" customFormat="1" ht="16.35" customHeight="1" spans="1:13">
      <c r="A362" s="47" t="s">
        <v>147</v>
      </c>
      <c r="B362" s="47" t="s">
        <v>152</v>
      </c>
      <c r="C362" s="47"/>
      <c r="D362" s="47" t="s">
        <v>153</v>
      </c>
      <c r="E362" s="84">
        <v>2.16</v>
      </c>
      <c r="F362" s="84">
        <v>2.16</v>
      </c>
      <c r="G362" s="84"/>
      <c r="H362" s="84"/>
      <c r="I362" s="84"/>
      <c r="J362" s="84"/>
      <c r="K362" s="84"/>
      <c r="L362" s="84"/>
      <c r="M362" s="84"/>
    </row>
    <row r="363" s="19" customFormat="1" ht="16.35" customHeight="1" spans="1:13">
      <c r="A363" s="47" t="s">
        <v>147</v>
      </c>
      <c r="B363" s="47" t="s">
        <v>152</v>
      </c>
      <c r="C363" s="47" t="s">
        <v>154</v>
      </c>
      <c r="D363" s="47" t="s">
        <v>155</v>
      </c>
      <c r="E363" s="84">
        <v>0.54</v>
      </c>
      <c r="F363" s="84">
        <v>0.54</v>
      </c>
      <c r="G363" s="84"/>
      <c r="H363" s="84"/>
      <c r="I363" s="84"/>
      <c r="J363" s="84"/>
      <c r="K363" s="84"/>
      <c r="L363" s="84"/>
      <c r="M363" s="84"/>
    </row>
    <row r="364" s="19" customFormat="1" ht="16.35" customHeight="1" spans="1:13">
      <c r="A364" s="47" t="s">
        <v>147</v>
      </c>
      <c r="B364" s="47" t="s">
        <v>152</v>
      </c>
      <c r="C364" s="47" t="s">
        <v>156</v>
      </c>
      <c r="D364" s="47" t="s">
        <v>157</v>
      </c>
      <c r="E364" s="84">
        <v>1.53</v>
      </c>
      <c r="F364" s="84">
        <v>1.53</v>
      </c>
      <c r="G364" s="84"/>
      <c r="H364" s="84"/>
      <c r="I364" s="84"/>
      <c r="J364" s="84"/>
      <c r="K364" s="84"/>
      <c r="L364" s="84"/>
      <c r="M364" s="84"/>
    </row>
    <row r="365" s="19" customFormat="1" ht="16.35" customHeight="1" spans="1:13">
      <c r="A365" s="47" t="s">
        <v>147</v>
      </c>
      <c r="B365" s="47" t="s">
        <v>152</v>
      </c>
      <c r="C365" s="47" t="s">
        <v>145</v>
      </c>
      <c r="D365" s="47" t="s">
        <v>158</v>
      </c>
      <c r="E365" s="84">
        <v>0.09</v>
      </c>
      <c r="F365" s="84">
        <v>0.09</v>
      </c>
      <c r="G365" s="84"/>
      <c r="H365" s="84"/>
      <c r="I365" s="84"/>
      <c r="J365" s="84"/>
      <c r="K365" s="84"/>
      <c r="L365" s="84"/>
      <c r="M365" s="84"/>
    </row>
    <row r="366" s="19" customFormat="1" ht="16.35" customHeight="1" spans="1:13">
      <c r="A366" s="47" t="s">
        <v>159</v>
      </c>
      <c r="B366" s="47"/>
      <c r="C366" s="47"/>
      <c r="D366" s="47" t="s">
        <v>60</v>
      </c>
      <c r="E366" s="84">
        <v>3.65</v>
      </c>
      <c r="F366" s="84">
        <v>3.65</v>
      </c>
      <c r="G366" s="84"/>
      <c r="H366" s="84"/>
      <c r="I366" s="84"/>
      <c r="J366" s="84"/>
      <c r="K366" s="84"/>
      <c r="L366" s="84"/>
      <c r="M366" s="84"/>
    </row>
    <row r="367" s="19" customFormat="1" ht="16.35" customHeight="1" spans="1:13">
      <c r="A367" s="47" t="s">
        <v>159</v>
      </c>
      <c r="B367" s="47" t="s">
        <v>156</v>
      </c>
      <c r="C367" s="47"/>
      <c r="D367" s="47" t="s">
        <v>160</v>
      </c>
      <c r="E367" s="84">
        <v>3.65</v>
      </c>
      <c r="F367" s="84">
        <v>3.65</v>
      </c>
      <c r="G367" s="84"/>
      <c r="H367" s="84"/>
      <c r="I367" s="84"/>
      <c r="J367" s="84"/>
      <c r="K367" s="84"/>
      <c r="L367" s="84"/>
      <c r="M367" s="84"/>
    </row>
    <row r="368" s="19" customFormat="1" ht="16.35" customHeight="1" spans="1:13">
      <c r="A368" s="47" t="s">
        <v>159</v>
      </c>
      <c r="B368" s="47" t="s">
        <v>156</v>
      </c>
      <c r="C368" s="47" t="s">
        <v>154</v>
      </c>
      <c r="D368" s="47" t="s">
        <v>161</v>
      </c>
      <c r="E368" s="84">
        <v>3.65</v>
      </c>
      <c r="F368" s="84">
        <v>3.65</v>
      </c>
      <c r="G368" s="84"/>
      <c r="H368" s="84"/>
      <c r="I368" s="84"/>
      <c r="J368" s="84"/>
      <c r="K368" s="84"/>
      <c r="L368" s="84"/>
      <c r="M368" s="84"/>
    </row>
    <row r="369" s="19" customFormat="1" ht="16.35" customHeight="1" spans="1:13">
      <c r="A369" s="60" t="s">
        <v>239</v>
      </c>
      <c r="B369" s="60"/>
      <c r="C369" s="60"/>
      <c r="D369" s="60"/>
      <c r="E369" s="60"/>
      <c r="F369" s="60"/>
      <c r="G369" s="60"/>
      <c r="H369" s="60"/>
      <c r="I369" s="60"/>
      <c r="J369" s="60"/>
      <c r="K369" s="60"/>
      <c r="L369" s="60"/>
      <c r="M369" s="60"/>
    </row>
    <row r="370" s="19" customFormat="1" ht="16.35" customHeight="1" spans="1:13">
      <c r="A370" s="47" t="s">
        <v>191</v>
      </c>
      <c r="B370" s="47"/>
      <c r="C370" s="47"/>
      <c r="D370" s="47" t="s">
        <v>15</v>
      </c>
      <c r="E370" s="84">
        <v>100.74</v>
      </c>
      <c r="F370" s="84">
        <v>82.11</v>
      </c>
      <c r="G370" s="84">
        <v>18.63</v>
      </c>
      <c r="H370" s="84"/>
      <c r="I370" s="84"/>
      <c r="J370" s="84"/>
      <c r="K370" s="84"/>
      <c r="L370" s="84"/>
      <c r="M370" s="84"/>
    </row>
    <row r="371" s="19" customFormat="1" ht="16.35" customHeight="1" spans="1:13">
      <c r="A371" s="47" t="s">
        <v>191</v>
      </c>
      <c r="B371" s="47" t="s">
        <v>193</v>
      </c>
      <c r="C371" s="47"/>
      <c r="D371" s="47" t="s">
        <v>194</v>
      </c>
      <c r="E371" s="84">
        <v>100.74</v>
      </c>
      <c r="F371" s="84">
        <v>82.11</v>
      </c>
      <c r="G371" s="84">
        <v>18.63</v>
      </c>
      <c r="H371" s="84"/>
      <c r="I371" s="84"/>
      <c r="J371" s="84"/>
      <c r="K371" s="84"/>
      <c r="L371" s="84"/>
      <c r="M371" s="84"/>
    </row>
    <row r="372" s="19" customFormat="1" ht="16.35" customHeight="1" spans="1:13">
      <c r="A372" s="47" t="s">
        <v>191</v>
      </c>
      <c r="B372" s="47" t="s">
        <v>193</v>
      </c>
      <c r="C372" s="47" t="s">
        <v>137</v>
      </c>
      <c r="D372" s="47" t="s">
        <v>195</v>
      </c>
      <c r="E372" s="84">
        <v>5</v>
      </c>
      <c r="F372" s="84"/>
      <c r="G372" s="84">
        <v>5</v>
      </c>
      <c r="H372" s="84"/>
      <c r="I372" s="84"/>
      <c r="J372" s="84"/>
      <c r="K372" s="84"/>
      <c r="L372" s="84"/>
      <c r="M372" s="84"/>
    </row>
    <row r="373" s="19" customFormat="1" ht="16.35" customHeight="1" spans="1:13">
      <c r="A373" s="47" t="s">
        <v>191</v>
      </c>
      <c r="B373" s="47" t="s">
        <v>193</v>
      </c>
      <c r="C373" s="47" t="s">
        <v>170</v>
      </c>
      <c r="D373" s="47" t="s">
        <v>171</v>
      </c>
      <c r="E373" s="84">
        <v>95.74</v>
      </c>
      <c r="F373" s="84">
        <v>82.11</v>
      </c>
      <c r="G373" s="84">
        <v>13.63</v>
      </c>
      <c r="H373" s="84"/>
      <c r="I373" s="84"/>
      <c r="J373" s="84"/>
      <c r="K373" s="84"/>
      <c r="L373" s="84"/>
      <c r="M373" s="84"/>
    </row>
    <row r="374" s="19" customFormat="1" ht="16.35" customHeight="1" spans="1:13">
      <c r="A374" s="47" t="s">
        <v>141</v>
      </c>
      <c r="B374" s="47"/>
      <c r="C374" s="47"/>
      <c r="D374" s="47" t="s">
        <v>36</v>
      </c>
      <c r="E374" s="84">
        <v>9.46</v>
      </c>
      <c r="F374" s="84">
        <v>9.46</v>
      </c>
      <c r="G374" s="84"/>
      <c r="H374" s="84"/>
      <c r="I374" s="84"/>
      <c r="J374" s="84"/>
      <c r="K374" s="84"/>
      <c r="L374" s="84"/>
      <c r="M374" s="84"/>
    </row>
    <row r="375" s="19" customFormat="1" ht="16.35" customHeight="1" spans="1:13">
      <c r="A375" s="47" t="s">
        <v>141</v>
      </c>
      <c r="B375" s="47" t="s">
        <v>142</v>
      </c>
      <c r="C375" s="47"/>
      <c r="D375" s="47" t="s">
        <v>143</v>
      </c>
      <c r="E375" s="84">
        <v>9.17</v>
      </c>
      <c r="F375" s="84">
        <v>9.17</v>
      </c>
      <c r="G375" s="84"/>
      <c r="H375" s="84"/>
      <c r="I375" s="84"/>
      <c r="J375" s="84"/>
      <c r="K375" s="84"/>
      <c r="L375" s="84"/>
      <c r="M375" s="84"/>
    </row>
    <row r="376" s="19" customFormat="1" ht="16.35" customHeight="1" spans="1:13">
      <c r="A376" s="47" t="s">
        <v>141</v>
      </c>
      <c r="B376" s="47" t="s">
        <v>142</v>
      </c>
      <c r="C376" s="47" t="s">
        <v>142</v>
      </c>
      <c r="D376" s="47" t="s">
        <v>144</v>
      </c>
      <c r="E376" s="84">
        <v>9.17</v>
      </c>
      <c r="F376" s="84">
        <v>9.17</v>
      </c>
      <c r="G376" s="84"/>
      <c r="H376" s="84"/>
      <c r="I376" s="84"/>
      <c r="J376" s="84"/>
      <c r="K376" s="84"/>
      <c r="L376" s="84"/>
      <c r="M376" s="84"/>
    </row>
    <row r="377" s="19" customFormat="1" ht="16.35" customHeight="1" spans="1:13">
      <c r="A377" s="47" t="s">
        <v>141</v>
      </c>
      <c r="B377" s="47" t="s">
        <v>145</v>
      </c>
      <c r="C377" s="47"/>
      <c r="D377" s="47" t="s">
        <v>146</v>
      </c>
      <c r="E377" s="84">
        <v>0.29</v>
      </c>
      <c r="F377" s="84">
        <v>0.29</v>
      </c>
      <c r="G377" s="84"/>
      <c r="H377" s="84"/>
      <c r="I377" s="84"/>
      <c r="J377" s="84"/>
      <c r="K377" s="84"/>
      <c r="L377" s="84"/>
      <c r="M377" s="84"/>
    </row>
    <row r="378" s="19" customFormat="1" ht="16.35" customHeight="1" spans="1:13">
      <c r="A378" s="47" t="s">
        <v>141</v>
      </c>
      <c r="B378" s="47" t="s">
        <v>145</v>
      </c>
      <c r="C378" s="47" t="s">
        <v>145</v>
      </c>
      <c r="D378" s="47" t="s">
        <v>146</v>
      </c>
      <c r="E378" s="84">
        <v>0.29</v>
      </c>
      <c r="F378" s="84">
        <v>0.29</v>
      </c>
      <c r="G378" s="84"/>
      <c r="H378" s="84"/>
      <c r="I378" s="84"/>
      <c r="J378" s="84"/>
      <c r="K378" s="84"/>
      <c r="L378" s="84"/>
      <c r="M378" s="84"/>
    </row>
    <row r="379" s="19" customFormat="1" ht="16.35" customHeight="1" spans="1:13">
      <c r="A379" s="47" t="s">
        <v>147</v>
      </c>
      <c r="B379" s="47"/>
      <c r="C379" s="47"/>
      <c r="D379" s="47" t="s">
        <v>39</v>
      </c>
      <c r="E379" s="84">
        <v>4.18</v>
      </c>
      <c r="F379" s="84">
        <v>4.18</v>
      </c>
      <c r="G379" s="84"/>
      <c r="H379" s="84"/>
      <c r="I379" s="84"/>
      <c r="J379" s="84"/>
      <c r="K379" s="84"/>
      <c r="L379" s="84"/>
      <c r="M379" s="84"/>
    </row>
    <row r="380" s="19" customFormat="1" ht="16.35" customHeight="1" spans="1:13">
      <c r="A380" s="47" t="s">
        <v>147</v>
      </c>
      <c r="B380" s="47" t="s">
        <v>152</v>
      </c>
      <c r="C380" s="47"/>
      <c r="D380" s="47" t="s">
        <v>153</v>
      </c>
      <c r="E380" s="84">
        <v>4.18</v>
      </c>
      <c r="F380" s="84">
        <v>4.18</v>
      </c>
      <c r="G380" s="84"/>
      <c r="H380" s="84"/>
      <c r="I380" s="84"/>
      <c r="J380" s="84"/>
      <c r="K380" s="84"/>
      <c r="L380" s="84"/>
      <c r="M380" s="84"/>
    </row>
    <row r="381" s="19" customFormat="1" ht="16.35" customHeight="1" spans="1:13">
      <c r="A381" s="47" t="s">
        <v>147</v>
      </c>
      <c r="B381" s="47" t="s">
        <v>152</v>
      </c>
      <c r="C381" s="47" t="s">
        <v>156</v>
      </c>
      <c r="D381" s="47" t="s">
        <v>157</v>
      </c>
      <c r="E381" s="84">
        <v>4.01</v>
      </c>
      <c r="F381" s="84">
        <v>4.01</v>
      </c>
      <c r="G381" s="84"/>
      <c r="H381" s="84"/>
      <c r="I381" s="84"/>
      <c r="J381" s="84"/>
      <c r="K381" s="84"/>
      <c r="L381" s="84"/>
      <c r="M381" s="84"/>
    </row>
    <row r="382" s="19" customFormat="1" ht="16.35" customHeight="1" spans="1:13">
      <c r="A382" s="47" t="s">
        <v>147</v>
      </c>
      <c r="B382" s="47" t="s">
        <v>152</v>
      </c>
      <c r="C382" s="47" t="s">
        <v>145</v>
      </c>
      <c r="D382" s="47" t="s">
        <v>158</v>
      </c>
      <c r="E382" s="84">
        <v>0.17</v>
      </c>
      <c r="F382" s="84">
        <v>0.17</v>
      </c>
      <c r="G382" s="84"/>
      <c r="H382" s="84"/>
      <c r="I382" s="84"/>
      <c r="J382" s="84"/>
      <c r="K382" s="84"/>
      <c r="L382" s="84"/>
      <c r="M382" s="84"/>
    </row>
    <row r="383" s="19" customFormat="1" ht="16.35" customHeight="1" spans="1:13">
      <c r="A383" s="47" t="s">
        <v>159</v>
      </c>
      <c r="B383" s="47"/>
      <c r="C383" s="47"/>
      <c r="D383" s="47" t="s">
        <v>60</v>
      </c>
      <c r="E383" s="84">
        <v>7.11</v>
      </c>
      <c r="F383" s="84">
        <v>7.11</v>
      </c>
      <c r="G383" s="84"/>
      <c r="H383" s="84"/>
      <c r="I383" s="84"/>
      <c r="J383" s="84"/>
      <c r="K383" s="84"/>
      <c r="L383" s="84"/>
      <c r="M383" s="84"/>
    </row>
    <row r="384" s="19" customFormat="1" ht="16.35" customHeight="1" spans="1:13">
      <c r="A384" s="47" t="s">
        <v>159</v>
      </c>
      <c r="B384" s="47" t="s">
        <v>156</v>
      </c>
      <c r="C384" s="47"/>
      <c r="D384" s="47" t="s">
        <v>160</v>
      </c>
      <c r="E384" s="84">
        <v>7.11</v>
      </c>
      <c r="F384" s="84">
        <v>7.11</v>
      </c>
      <c r="G384" s="84"/>
      <c r="H384" s="84"/>
      <c r="I384" s="84"/>
      <c r="J384" s="84"/>
      <c r="K384" s="84"/>
      <c r="L384" s="84"/>
      <c r="M384" s="84"/>
    </row>
    <row r="385" s="19" customFormat="1" ht="16.35" customHeight="1" spans="1:13">
      <c r="A385" s="47" t="s">
        <v>159</v>
      </c>
      <c r="B385" s="47" t="s">
        <v>156</v>
      </c>
      <c r="C385" s="47" t="s">
        <v>154</v>
      </c>
      <c r="D385" s="47" t="s">
        <v>161</v>
      </c>
      <c r="E385" s="84">
        <v>7.11</v>
      </c>
      <c r="F385" s="84">
        <v>7.11</v>
      </c>
      <c r="G385" s="84"/>
      <c r="H385" s="84"/>
      <c r="I385" s="84"/>
      <c r="J385" s="84"/>
      <c r="K385" s="84"/>
      <c r="L385" s="84"/>
      <c r="M385" s="84"/>
    </row>
    <row r="386" s="19" customFormat="1" ht="16.35" customHeight="1" spans="1:13">
      <c r="A386" s="60" t="s">
        <v>240</v>
      </c>
      <c r="B386" s="60"/>
      <c r="C386" s="60"/>
      <c r="D386" s="60"/>
      <c r="E386" s="60"/>
      <c r="F386" s="60"/>
      <c r="G386" s="60"/>
      <c r="H386" s="60"/>
      <c r="I386" s="60"/>
      <c r="J386" s="60"/>
      <c r="K386" s="60"/>
      <c r="L386" s="60"/>
      <c r="M386" s="60"/>
    </row>
    <row r="387" s="19" customFormat="1" ht="16.35" customHeight="1" spans="1:13">
      <c r="A387" s="47" t="s">
        <v>191</v>
      </c>
      <c r="B387" s="47"/>
      <c r="C387" s="47"/>
      <c r="D387" s="47" t="s">
        <v>15</v>
      </c>
      <c r="E387" s="84">
        <v>587.59</v>
      </c>
      <c r="F387" s="84"/>
      <c r="G387" s="84">
        <v>587.59</v>
      </c>
      <c r="H387" s="84"/>
      <c r="I387" s="84"/>
      <c r="J387" s="84"/>
      <c r="K387" s="84"/>
      <c r="L387" s="84"/>
      <c r="M387" s="84"/>
    </row>
    <row r="388" s="19" customFormat="1" ht="16.35" customHeight="1" spans="1:13">
      <c r="A388" s="47" t="s">
        <v>191</v>
      </c>
      <c r="B388" s="47" t="s">
        <v>241</v>
      </c>
      <c r="C388" s="47"/>
      <c r="D388" s="47" t="s">
        <v>242</v>
      </c>
      <c r="E388" s="84">
        <v>587.59</v>
      </c>
      <c r="F388" s="84"/>
      <c r="G388" s="84">
        <v>587.59</v>
      </c>
      <c r="H388" s="84"/>
      <c r="I388" s="84"/>
      <c r="J388" s="84"/>
      <c r="K388" s="84"/>
      <c r="L388" s="84"/>
      <c r="M388" s="84"/>
    </row>
    <row r="389" s="19" customFormat="1" ht="16.35" customHeight="1" spans="1:13">
      <c r="A389" s="47" t="s">
        <v>191</v>
      </c>
      <c r="B389" s="47" t="s">
        <v>241</v>
      </c>
      <c r="C389" s="47" t="s">
        <v>145</v>
      </c>
      <c r="D389" s="47" t="s">
        <v>243</v>
      </c>
      <c r="E389" s="84">
        <v>587.59</v>
      </c>
      <c r="F389" s="84"/>
      <c r="G389" s="84">
        <v>587.59</v>
      </c>
      <c r="H389" s="84"/>
      <c r="I389" s="84"/>
      <c r="J389" s="84"/>
      <c r="K389" s="84"/>
      <c r="L389" s="84"/>
      <c r="M389" s="84"/>
    </row>
    <row r="390" s="19" customFormat="1" ht="16.35" customHeight="1" spans="1:13">
      <c r="A390" s="60" t="s">
        <v>244</v>
      </c>
      <c r="B390" s="60"/>
      <c r="C390" s="60"/>
      <c r="D390" s="60"/>
      <c r="E390" s="60"/>
      <c r="F390" s="60"/>
      <c r="G390" s="60"/>
      <c r="H390" s="60"/>
      <c r="I390" s="60"/>
      <c r="J390" s="60"/>
      <c r="K390" s="60"/>
      <c r="L390" s="60"/>
      <c r="M390" s="60"/>
    </row>
    <row r="391" s="19" customFormat="1" ht="16.35" customHeight="1" spans="1:13">
      <c r="A391" s="47"/>
      <c r="B391" s="47"/>
      <c r="C391" s="47"/>
      <c r="D391" s="47" t="s">
        <v>24</v>
      </c>
      <c r="E391" s="84">
        <v>1472.51</v>
      </c>
      <c r="F391" s="84">
        <v>938.07</v>
      </c>
      <c r="G391" s="84">
        <v>462.54</v>
      </c>
      <c r="H391" s="84"/>
      <c r="I391" s="84"/>
      <c r="J391" s="84">
        <v>71.9</v>
      </c>
      <c r="K391" s="84"/>
      <c r="L391" s="84"/>
      <c r="M391" s="84"/>
    </row>
    <row r="392" s="19" customFormat="1" ht="16.35" customHeight="1" spans="1:13">
      <c r="A392" s="47"/>
      <c r="B392" s="47"/>
      <c r="C392" s="47"/>
      <c r="D392" s="47" t="s">
        <v>24</v>
      </c>
      <c r="E392" s="84">
        <v>1472.51</v>
      </c>
      <c r="F392" s="84">
        <v>938.07</v>
      </c>
      <c r="G392" s="84">
        <v>462.54</v>
      </c>
      <c r="H392" s="84"/>
      <c r="I392" s="84"/>
      <c r="J392" s="84">
        <v>71.9</v>
      </c>
      <c r="K392" s="84"/>
      <c r="L392" s="84"/>
      <c r="M392" s="84"/>
    </row>
    <row r="393" s="19" customFormat="1" ht="16.35" customHeight="1" spans="1:13">
      <c r="A393" s="47"/>
      <c r="B393" s="47"/>
      <c r="C393" s="47"/>
      <c r="D393" s="47" t="s">
        <v>24</v>
      </c>
      <c r="E393" s="84">
        <v>1472.51</v>
      </c>
      <c r="F393" s="84">
        <v>938.07</v>
      </c>
      <c r="G393" s="84">
        <v>462.54</v>
      </c>
      <c r="H393" s="84"/>
      <c r="I393" s="84"/>
      <c r="J393" s="84">
        <v>71.9</v>
      </c>
      <c r="K393" s="84"/>
      <c r="L393" s="84"/>
      <c r="M393" s="84"/>
    </row>
    <row r="394" s="19" customFormat="1" ht="16.35" customHeight="1" spans="1:13">
      <c r="A394" s="60" t="s">
        <v>245</v>
      </c>
      <c r="B394" s="60"/>
      <c r="C394" s="60"/>
      <c r="D394" s="60"/>
      <c r="E394" s="60"/>
      <c r="F394" s="60"/>
      <c r="G394" s="60"/>
      <c r="H394" s="60"/>
      <c r="I394" s="60"/>
      <c r="J394" s="60"/>
      <c r="K394" s="60"/>
      <c r="L394" s="60"/>
      <c r="M394" s="60"/>
    </row>
    <row r="395" s="19" customFormat="1" ht="16.35" customHeight="1" spans="1:13">
      <c r="A395" s="47"/>
      <c r="B395" s="47"/>
      <c r="C395" s="47"/>
      <c r="D395" s="47" t="s">
        <v>24</v>
      </c>
      <c r="E395" s="84">
        <v>4</v>
      </c>
      <c r="F395" s="84"/>
      <c r="G395" s="84">
        <v>4</v>
      </c>
      <c r="H395" s="84"/>
      <c r="I395" s="84"/>
      <c r="J395" s="84"/>
      <c r="K395" s="84"/>
      <c r="L395" s="84"/>
      <c r="M395" s="84"/>
    </row>
    <row r="396" s="19" customFormat="1" ht="16.35" customHeight="1" spans="1:13">
      <c r="A396" s="47"/>
      <c r="B396" s="47"/>
      <c r="C396" s="47"/>
      <c r="D396" s="47" t="s">
        <v>24</v>
      </c>
      <c r="E396" s="84">
        <v>4</v>
      </c>
      <c r="F396" s="84"/>
      <c r="G396" s="84">
        <v>4</v>
      </c>
      <c r="H396" s="84"/>
      <c r="I396" s="84"/>
      <c r="J396" s="84"/>
      <c r="K396" s="84"/>
      <c r="L396" s="84"/>
      <c r="M396" s="84"/>
    </row>
    <row r="397" s="19" customFormat="1" ht="16.35" customHeight="1" spans="1:13">
      <c r="A397" s="47"/>
      <c r="B397" s="47"/>
      <c r="C397" s="47"/>
      <c r="D397" s="47" t="s">
        <v>24</v>
      </c>
      <c r="E397" s="84">
        <v>4</v>
      </c>
      <c r="F397" s="84"/>
      <c r="G397" s="84">
        <v>4</v>
      </c>
      <c r="H397" s="84"/>
      <c r="I397" s="84"/>
      <c r="J397" s="84"/>
      <c r="K397" s="84"/>
      <c r="L397" s="84"/>
      <c r="M397" s="84"/>
    </row>
    <row r="398" s="19" customFormat="1" ht="16.35" customHeight="1" spans="1:13">
      <c r="A398" s="60" t="s">
        <v>246</v>
      </c>
      <c r="B398" s="60"/>
      <c r="C398" s="60"/>
      <c r="D398" s="60"/>
      <c r="E398" s="60"/>
      <c r="F398" s="60"/>
      <c r="G398" s="60"/>
      <c r="H398" s="60"/>
      <c r="I398" s="60"/>
      <c r="J398" s="60"/>
      <c r="K398" s="60"/>
      <c r="L398" s="60"/>
      <c r="M398" s="60"/>
    </row>
    <row r="399" s="19" customFormat="1" ht="16.35" customHeight="1" spans="1:13">
      <c r="A399" s="47"/>
      <c r="B399" s="47"/>
      <c r="C399" s="47"/>
      <c r="D399" s="47" t="s">
        <v>24</v>
      </c>
      <c r="E399" s="84">
        <v>4</v>
      </c>
      <c r="F399" s="84"/>
      <c r="G399" s="84">
        <v>4</v>
      </c>
      <c r="H399" s="84"/>
      <c r="I399" s="84"/>
      <c r="J399" s="84"/>
      <c r="K399" s="84"/>
      <c r="L399" s="84"/>
      <c r="M399" s="84"/>
    </row>
    <row r="400" s="19" customFormat="1" ht="16.35" customHeight="1" spans="1:13">
      <c r="A400" s="47"/>
      <c r="B400" s="47"/>
      <c r="C400" s="47"/>
      <c r="D400" s="47" t="s">
        <v>24</v>
      </c>
      <c r="E400" s="84">
        <v>4</v>
      </c>
      <c r="F400" s="84"/>
      <c r="G400" s="84">
        <v>4</v>
      </c>
      <c r="H400" s="84"/>
      <c r="I400" s="84"/>
      <c r="J400" s="84"/>
      <c r="K400" s="84"/>
      <c r="L400" s="84"/>
      <c r="M400" s="84"/>
    </row>
    <row r="401" s="19" customFormat="1" ht="16.35" customHeight="1" spans="1:13">
      <c r="A401" s="47"/>
      <c r="B401" s="47"/>
      <c r="C401" s="47"/>
      <c r="D401" s="47" t="s">
        <v>24</v>
      </c>
      <c r="E401" s="84">
        <v>4</v>
      </c>
      <c r="F401" s="84"/>
      <c r="G401" s="84">
        <v>4</v>
      </c>
      <c r="H401" s="84"/>
      <c r="I401" s="84"/>
      <c r="J401" s="84"/>
      <c r="K401" s="84"/>
      <c r="L401" s="84"/>
      <c r="M401" s="84"/>
    </row>
    <row r="402" s="19" customFormat="1" ht="16.35" customHeight="1" spans="1:13">
      <c r="A402" s="60" t="s">
        <v>247</v>
      </c>
      <c r="B402" s="60"/>
      <c r="C402" s="60"/>
      <c r="D402" s="60"/>
      <c r="E402" s="60"/>
      <c r="F402" s="60"/>
      <c r="G402" s="60"/>
      <c r="H402" s="60"/>
      <c r="I402" s="60"/>
      <c r="J402" s="60"/>
      <c r="K402" s="60"/>
      <c r="L402" s="60"/>
      <c r="M402" s="60"/>
    </row>
    <row r="403" s="19" customFormat="1" ht="16.35" customHeight="1" spans="1:13">
      <c r="A403" s="47" t="s">
        <v>136</v>
      </c>
      <c r="B403" s="47"/>
      <c r="C403" s="47"/>
      <c r="D403" s="47" t="s">
        <v>27</v>
      </c>
      <c r="E403" s="84">
        <v>10</v>
      </c>
      <c r="F403" s="84"/>
      <c r="G403" s="84">
        <v>10</v>
      </c>
      <c r="H403" s="84"/>
      <c r="I403" s="84"/>
      <c r="J403" s="84"/>
      <c r="K403" s="84"/>
      <c r="L403" s="84"/>
      <c r="M403" s="84"/>
    </row>
    <row r="404" s="19" customFormat="1" ht="16.35" customHeight="1" spans="1:13">
      <c r="A404" s="47" t="s">
        <v>136</v>
      </c>
      <c r="B404" s="47" t="s">
        <v>137</v>
      </c>
      <c r="C404" s="47"/>
      <c r="D404" s="47" t="s">
        <v>138</v>
      </c>
      <c r="E404" s="84">
        <v>10</v>
      </c>
      <c r="F404" s="84"/>
      <c r="G404" s="84">
        <v>10</v>
      </c>
      <c r="H404" s="84"/>
      <c r="I404" s="84"/>
      <c r="J404" s="84"/>
      <c r="K404" s="84"/>
      <c r="L404" s="84"/>
      <c r="M404" s="84"/>
    </row>
    <row r="405" s="19" customFormat="1" ht="16.35" customHeight="1" spans="1:13">
      <c r="A405" s="47" t="s">
        <v>136</v>
      </c>
      <c r="B405" s="47" t="s">
        <v>137</v>
      </c>
      <c r="C405" s="47" t="s">
        <v>139</v>
      </c>
      <c r="D405" s="47" t="s">
        <v>140</v>
      </c>
      <c r="E405" s="84">
        <v>10</v>
      </c>
      <c r="F405" s="84"/>
      <c r="G405" s="84">
        <v>10</v>
      </c>
      <c r="H405" s="84"/>
      <c r="I405" s="84"/>
      <c r="J405" s="84"/>
      <c r="K405" s="84"/>
      <c r="L405" s="84"/>
      <c r="M405" s="84"/>
    </row>
    <row r="406" s="19" customFormat="1" ht="16.35" customHeight="1" spans="1:13">
      <c r="A406" s="47" t="s">
        <v>248</v>
      </c>
      <c r="B406" s="47"/>
      <c r="C406" s="47"/>
      <c r="D406" s="47" t="s">
        <v>58</v>
      </c>
      <c r="E406" s="84">
        <v>1208</v>
      </c>
      <c r="F406" s="84"/>
      <c r="G406" s="84">
        <v>303.92</v>
      </c>
      <c r="H406" s="84"/>
      <c r="I406" s="84"/>
      <c r="J406" s="84">
        <v>904.08</v>
      </c>
      <c r="K406" s="84"/>
      <c r="L406" s="84"/>
      <c r="M406" s="84"/>
    </row>
    <row r="407" s="19" customFormat="1" ht="16.35" customHeight="1" spans="1:13">
      <c r="A407" s="47" t="s">
        <v>248</v>
      </c>
      <c r="B407" s="47" t="s">
        <v>154</v>
      </c>
      <c r="C407" s="47"/>
      <c r="D407" s="47" t="s">
        <v>249</v>
      </c>
      <c r="E407" s="84">
        <v>1208</v>
      </c>
      <c r="F407" s="84"/>
      <c r="G407" s="84">
        <v>303.92</v>
      </c>
      <c r="H407" s="84"/>
      <c r="I407" s="84"/>
      <c r="J407" s="84">
        <v>904.08</v>
      </c>
      <c r="K407" s="84"/>
      <c r="L407" s="84"/>
      <c r="M407" s="84"/>
    </row>
    <row r="408" s="19" customFormat="1" ht="16.35" customHeight="1" spans="1:13">
      <c r="A408" s="47" t="s">
        <v>248</v>
      </c>
      <c r="B408" s="47" t="s">
        <v>154</v>
      </c>
      <c r="C408" s="47" t="s">
        <v>156</v>
      </c>
      <c r="D408" s="47" t="s">
        <v>165</v>
      </c>
      <c r="E408" s="84">
        <v>46.72</v>
      </c>
      <c r="F408" s="84"/>
      <c r="G408" s="84">
        <v>44.92</v>
      </c>
      <c r="H408" s="84"/>
      <c r="I408" s="84"/>
      <c r="J408" s="84">
        <v>1.8</v>
      </c>
      <c r="K408" s="84"/>
      <c r="L408" s="84"/>
      <c r="M408" s="84"/>
    </row>
    <row r="409" s="19" customFormat="1" ht="16.35" customHeight="1" spans="1:13">
      <c r="A409" s="47" t="s">
        <v>248</v>
      </c>
      <c r="B409" s="47" t="s">
        <v>154</v>
      </c>
      <c r="C409" s="47" t="s">
        <v>148</v>
      </c>
      <c r="D409" s="47" t="s">
        <v>250</v>
      </c>
      <c r="E409" s="84">
        <v>206</v>
      </c>
      <c r="F409" s="84"/>
      <c r="G409" s="84">
        <v>206</v>
      </c>
      <c r="H409" s="84"/>
      <c r="I409" s="84"/>
      <c r="J409" s="84"/>
      <c r="K409" s="84"/>
      <c r="L409" s="84"/>
      <c r="M409" s="84"/>
    </row>
    <row r="410" s="19" customFormat="1" ht="16.35" customHeight="1" spans="1:13">
      <c r="A410" s="47" t="s">
        <v>248</v>
      </c>
      <c r="B410" s="47" t="s">
        <v>154</v>
      </c>
      <c r="C410" s="47" t="s">
        <v>150</v>
      </c>
      <c r="D410" s="47" t="s">
        <v>251</v>
      </c>
      <c r="E410" s="84">
        <v>7</v>
      </c>
      <c r="F410" s="84"/>
      <c r="G410" s="84">
        <v>7</v>
      </c>
      <c r="H410" s="84"/>
      <c r="I410" s="84"/>
      <c r="J410" s="84"/>
      <c r="K410" s="84"/>
      <c r="L410" s="84"/>
      <c r="M410" s="84"/>
    </row>
    <row r="411" s="19" customFormat="1" ht="16.35" customHeight="1" spans="1:13">
      <c r="A411" s="47" t="s">
        <v>248</v>
      </c>
      <c r="B411" s="47" t="s">
        <v>154</v>
      </c>
      <c r="C411" s="47" t="s">
        <v>252</v>
      </c>
      <c r="D411" s="47" t="s">
        <v>253</v>
      </c>
      <c r="E411" s="84">
        <v>902.28</v>
      </c>
      <c r="F411" s="84"/>
      <c r="G411" s="84"/>
      <c r="H411" s="84"/>
      <c r="I411" s="84"/>
      <c r="J411" s="84">
        <v>902.28</v>
      </c>
      <c r="K411" s="84"/>
      <c r="L411" s="84"/>
      <c r="M411" s="84"/>
    </row>
    <row r="412" s="19" customFormat="1" ht="16.35" customHeight="1" spans="1:13">
      <c r="A412" s="47" t="s">
        <v>248</v>
      </c>
      <c r="B412" s="47" t="s">
        <v>154</v>
      </c>
      <c r="C412" s="47" t="s">
        <v>254</v>
      </c>
      <c r="D412" s="47" t="s">
        <v>255</v>
      </c>
      <c r="E412" s="84">
        <v>20</v>
      </c>
      <c r="F412" s="84"/>
      <c r="G412" s="84">
        <v>20</v>
      </c>
      <c r="H412" s="84"/>
      <c r="I412" s="84"/>
      <c r="J412" s="84"/>
      <c r="K412" s="84"/>
      <c r="L412" s="84"/>
      <c r="M412" s="84"/>
    </row>
    <row r="413" s="19" customFormat="1" ht="16.35" customHeight="1" spans="1:13">
      <c r="A413" s="47" t="s">
        <v>248</v>
      </c>
      <c r="B413" s="47" t="s">
        <v>154</v>
      </c>
      <c r="C413" s="47" t="s">
        <v>203</v>
      </c>
      <c r="D413" s="47" t="s">
        <v>256</v>
      </c>
      <c r="E413" s="84">
        <v>20</v>
      </c>
      <c r="F413" s="84"/>
      <c r="G413" s="84">
        <v>20</v>
      </c>
      <c r="H413" s="84"/>
      <c r="I413" s="84"/>
      <c r="J413" s="84"/>
      <c r="K413" s="84"/>
      <c r="L413" s="84"/>
      <c r="M413" s="84"/>
    </row>
    <row r="414" s="19" customFormat="1" ht="16.35" customHeight="1" spans="1:13">
      <c r="A414" s="47" t="s">
        <v>248</v>
      </c>
      <c r="B414" s="47" t="s">
        <v>154</v>
      </c>
      <c r="C414" s="47" t="s">
        <v>145</v>
      </c>
      <c r="D414" s="47" t="s">
        <v>257</v>
      </c>
      <c r="E414" s="84">
        <v>6</v>
      </c>
      <c r="F414" s="84"/>
      <c r="G414" s="84">
        <v>6</v>
      </c>
      <c r="H414" s="84"/>
      <c r="I414" s="84"/>
      <c r="J414" s="84"/>
      <c r="K414" s="84"/>
      <c r="L414" s="84"/>
      <c r="M414" s="84"/>
    </row>
    <row r="415" s="19" customFormat="1" ht="16.35" customHeight="1" spans="1:13">
      <c r="A415" s="60" t="s">
        <v>258</v>
      </c>
      <c r="B415" s="60"/>
      <c r="C415" s="60"/>
      <c r="D415" s="60"/>
      <c r="E415" s="60"/>
      <c r="F415" s="60"/>
      <c r="G415" s="60"/>
      <c r="H415" s="60"/>
      <c r="I415" s="60"/>
      <c r="J415" s="60"/>
      <c r="K415" s="60"/>
      <c r="L415" s="60"/>
      <c r="M415" s="60"/>
    </row>
    <row r="416" s="19" customFormat="1" ht="16.35" customHeight="1" spans="1:13">
      <c r="A416" s="47" t="s">
        <v>179</v>
      </c>
      <c r="B416" s="47"/>
      <c r="C416" s="47"/>
      <c r="D416" s="47" t="s">
        <v>44</v>
      </c>
      <c r="E416" s="84">
        <v>88.06</v>
      </c>
      <c r="F416" s="84"/>
      <c r="G416" s="84">
        <v>88.06</v>
      </c>
      <c r="H416" s="84"/>
      <c r="I416" s="84"/>
      <c r="J416" s="84"/>
      <c r="K416" s="84"/>
      <c r="L416" s="84"/>
      <c r="M416" s="84"/>
    </row>
    <row r="417" s="19" customFormat="1" ht="16.35" customHeight="1" spans="1:13">
      <c r="A417" s="47" t="s">
        <v>179</v>
      </c>
      <c r="B417" s="47" t="s">
        <v>154</v>
      </c>
      <c r="C417" s="47"/>
      <c r="D417" s="47" t="s">
        <v>180</v>
      </c>
      <c r="E417" s="84">
        <v>88.06</v>
      </c>
      <c r="F417" s="84"/>
      <c r="G417" s="84">
        <v>88.06</v>
      </c>
      <c r="H417" s="84"/>
      <c r="I417" s="84"/>
      <c r="J417" s="84"/>
      <c r="K417" s="84"/>
      <c r="L417" s="84"/>
      <c r="M417" s="84"/>
    </row>
    <row r="418" s="19" customFormat="1" ht="16.35" customHeight="1" spans="1:13">
      <c r="A418" s="47" t="s">
        <v>179</v>
      </c>
      <c r="B418" s="47" t="s">
        <v>154</v>
      </c>
      <c r="C418" s="47" t="s">
        <v>148</v>
      </c>
      <c r="D418" s="47" t="s">
        <v>259</v>
      </c>
      <c r="E418" s="84">
        <v>84.06</v>
      </c>
      <c r="F418" s="84"/>
      <c r="G418" s="84">
        <v>84.06</v>
      </c>
      <c r="H418" s="84"/>
      <c r="I418" s="84"/>
      <c r="J418" s="84"/>
      <c r="K418" s="84"/>
      <c r="L418" s="84"/>
      <c r="M418" s="84"/>
    </row>
    <row r="419" s="19" customFormat="1" ht="16.35" customHeight="1" spans="1:13">
      <c r="A419" s="47" t="s">
        <v>179</v>
      </c>
      <c r="B419" s="47" t="s">
        <v>154</v>
      </c>
      <c r="C419" s="47" t="s">
        <v>145</v>
      </c>
      <c r="D419" s="47" t="s">
        <v>181</v>
      </c>
      <c r="E419" s="84">
        <v>4</v>
      </c>
      <c r="F419" s="84"/>
      <c r="G419" s="84">
        <v>4</v>
      </c>
      <c r="H419" s="84"/>
      <c r="I419" s="84"/>
      <c r="J419" s="84"/>
      <c r="K419" s="84"/>
      <c r="L419" s="84"/>
      <c r="M419" s="84"/>
    </row>
    <row r="420" s="19" customFormat="1" ht="16.35" customHeight="1" spans="1:13">
      <c r="A420" s="60" t="s">
        <v>260</v>
      </c>
      <c r="B420" s="60"/>
      <c r="C420" s="60"/>
      <c r="D420" s="60"/>
      <c r="E420" s="60"/>
      <c r="F420" s="60"/>
      <c r="G420" s="60"/>
      <c r="H420" s="60"/>
      <c r="I420" s="60"/>
      <c r="J420" s="60"/>
      <c r="K420" s="60"/>
      <c r="L420" s="60"/>
      <c r="M420" s="60"/>
    </row>
    <row r="421" s="19" customFormat="1" ht="16.35" customHeight="1" spans="1:13">
      <c r="A421" s="47" t="s">
        <v>261</v>
      </c>
      <c r="B421" s="47"/>
      <c r="C421" s="47"/>
      <c r="D421" s="47" t="s">
        <v>48</v>
      </c>
      <c r="E421" s="84">
        <v>5.26</v>
      </c>
      <c r="F421" s="84"/>
      <c r="G421" s="84">
        <v>5.26</v>
      </c>
      <c r="H421" s="84"/>
      <c r="I421" s="84"/>
      <c r="J421" s="84"/>
      <c r="K421" s="84"/>
      <c r="L421" s="84"/>
      <c r="M421" s="84"/>
    </row>
    <row r="422" s="19" customFormat="1" ht="16.35" customHeight="1" spans="1:13">
      <c r="A422" s="47" t="s">
        <v>261</v>
      </c>
      <c r="B422" s="47" t="s">
        <v>154</v>
      </c>
      <c r="C422" s="47"/>
      <c r="D422" s="47" t="s">
        <v>262</v>
      </c>
      <c r="E422" s="84">
        <v>5.26</v>
      </c>
      <c r="F422" s="84"/>
      <c r="G422" s="84">
        <v>5.26</v>
      </c>
      <c r="H422" s="84"/>
      <c r="I422" s="84"/>
      <c r="J422" s="84"/>
      <c r="K422" s="84"/>
      <c r="L422" s="84"/>
      <c r="M422" s="84"/>
    </row>
    <row r="423" s="19" customFormat="1" ht="16.35" customHeight="1" spans="1:13">
      <c r="A423" s="47" t="s">
        <v>261</v>
      </c>
      <c r="B423" s="47" t="s">
        <v>154</v>
      </c>
      <c r="C423" s="47" t="s">
        <v>156</v>
      </c>
      <c r="D423" s="47" t="s">
        <v>165</v>
      </c>
      <c r="E423" s="84">
        <v>1.26</v>
      </c>
      <c r="F423" s="84"/>
      <c r="G423" s="84">
        <v>1.26</v>
      </c>
      <c r="H423" s="84"/>
      <c r="I423" s="84"/>
      <c r="J423" s="84"/>
      <c r="K423" s="84"/>
      <c r="L423" s="84"/>
      <c r="M423" s="84"/>
    </row>
    <row r="424" s="19" customFormat="1" ht="16.35" customHeight="1" spans="1:13">
      <c r="A424" s="47" t="s">
        <v>261</v>
      </c>
      <c r="B424" s="47" t="s">
        <v>154</v>
      </c>
      <c r="C424" s="47" t="s">
        <v>145</v>
      </c>
      <c r="D424" s="47" t="s">
        <v>263</v>
      </c>
      <c r="E424" s="84">
        <v>4</v>
      </c>
      <c r="F424" s="84"/>
      <c r="G424" s="84">
        <v>4</v>
      </c>
      <c r="H424" s="84"/>
      <c r="I424" s="84"/>
      <c r="J424" s="84"/>
      <c r="K424" s="84"/>
      <c r="L424" s="84"/>
      <c r="M424" s="84"/>
    </row>
    <row r="425" s="19" customFormat="1" ht="16.35" customHeight="1" spans="1:13">
      <c r="A425" s="60" t="s">
        <v>264</v>
      </c>
      <c r="B425" s="60"/>
      <c r="C425" s="60"/>
      <c r="D425" s="60"/>
      <c r="E425" s="60"/>
      <c r="F425" s="60"/>
      <c r="G425" s="60"/>
      <c r="H425" s="60"/>
      <c r="I425" s="60"/>
      <c r="J425" s="60"/>
      <c r="K425" s="60"/>
      <c r="L425" s="60"/>
      <c r="M425" s="60"/>
    </row>
    <row r="426" s="19" customFormat="1" ht="16.35" customHeight="1" spans="1:13">
      <c r="A426" s="47" t="s">
        <v>176</v>
      </c>
      <c r="B426" s="47"/>
      <c r="C426" s="47"/>
      <c r="D426" s="47" t="s">
        <v>42</v>
      </c>
      <c r="E426" s="84">
        <v>779.3</v>
      </c>
      <c r="F426" s="84"/>
      <c r="G426" s="84">
        <v>771.5</v>
      </c>
      <c r="H426" s="84"/>
      <c r="I426" s="84"/>
      <c r="J426" s="84">
        <v>7.8</v>
      </c>
      <c r="K426" s="84"/>
      <c r="L426" s="84"/>
      <c r="M426" s="84"/>
    </row>
    <row r="427" s="19" customFormat="1" ht="16.35" customHeight="1" spans="1:13">
      <c r="A427" s="47" t="s">
        <v>176</v>
      </c>
      <c r="B427" s="47" t="s">
        <v>154</v>
      </c>
      <c r="C427" s="47"/>
      <c r="D427" s="47" t="s">
        <v>265</v>
      </c>
      <c r="E427" s="84">
        <v>475.3</v>
      </c>
      <c r="F427" s="84"/>
      <c r="G427" s="84">
        <v>473.3</v>
      </c>
      <c r="H427" s="84"/>
      <c r="I427" s="84"/>
      <c r="J427" s="84">
        <v>2</v>
      </c>
      <c r="K427" s="84"/>
      <c r="L427" s="84"/>
      <c r="M427" s="84"/>
    </row>
    <row r="428" s="19" customFormat="1" ht="16.35" customHeight="1" spans="1:13">
      <c r="A428" s="47" t="s">
        <v>176</v>
      </c>
      <c r="B428" s="47" t="s">
        <v>154</v>
      </c>
      <c r="C428" s="47" t="s">
        <v>156</v>
      </c>
      <c r="D428" s="47" t="s">
        <v>165</v>
      </c>
      <c r="E428" s="84">
        <v>4</v>
      </c>
      <c r="F428" s="84"/>
      <c r="G428" s="84">
        <v>4</v>
      </c>
      <c r="H428" s="84"/>
      <c r="I428" s="84"/>
      <c r="J428" s="84"/>
      <c r="K428" s="84"/>
      <c r="L428" s="84"/>
      <c r="M428" s="84"/>
    </row>
    <row r="429" s="19" customFormat="1" ht="16.35" customHeight="1" spans="1:13">
      <c r="A429" s="47" t="s">
        <v>176</v>
      </c>
      <c r="B429" s="47" t="s">
        <v>154</v>
      </c>
      <c r="C429" s="47" t="s">
        <v>148</v>
      </c>
      <c r="D429" s="47" t="s">
        <v>266</v>
      </c>
      <c r="E429" s="84">
        <v>2</v>
      </c>
      <c r="F429" s="84"/>
      <c r="G429" s="84">
        <v>2</v>
      </c>
      <c r="H429" s="84"/>
      <c r="I429" s="84"/>
      <c r="J429" s="84"/>
      <c r="K429" s="84"/>
      <c r="L429" s="84"/>
      <c r="M429" s="84"/>
    </row>
    <row r="430" s="19" customFormat="1" ht="16.35" customHeight="1" spans="1:13">
      <c r="A430" s="47" t="s">
        <v>176</v>
      </c>
      <c r="B430" s="47" t="s">
        <v>154</v>
      </c>
      <c r="C430" s="47" t="s">
        <v>142</v>
      </c>
      <c r="D430" s="47" t="s">
        <v>267</v>
      </c>
      <c r="E430" s="84">
        <v>358.8</v>
      </c>
      <c r="F430" s="84"/>
      <c r="G430" s="84">
        <v>358.8</v>
      </c>
      <c r="H430" s="84"/>
      <c r="I430" s="84"/>
      <c r="J430" s="84"/>
      <c r="K430" s="84"/>
      <c r="L430" s="84"/>
      <c r="M430" s="84"/>
    </row>
    <row r="431" s="19" customFormat="1" ht="16.35" customHeight="1" spans="1:13">
      <c r="A431" s="47" t="s">
        <v>176</v>
      </c>
      <c r="B431" s="47" t="s">
        <v>154</v>
      </c>
      <c r="C431" s="47" t="s">
        <v>145</v>
      </c>
      <c r="D431" s="47" t="s">
        <v>268</v>
      </c>
      <c r="E431" s="84">
        <v>110.5</v>
      </c>
      <c r="F431" s="84"/>
      <c r="G431" s="84">
        <v>108.5</v>
      </c>
      <c r="H431" s="84"/>
      <c r="I431" s="84"/>
      <c r="J431" s="84">
        <v>2</v>
      </c>
      <c r="K431" s="84"/>
      <c r="L431" s="84"/>
      <c r="M431" s="84"/>
    </row>
    <row r="432" s="19" customFormat="1" ht="16.35" customHeight="1" spans="1:13">
      <c r="A432" s="47" t="s">
        <v>176</v>
      </c>
      <c r="B432" s="47" t="s">
        <v>156</v>
      </c>
      <c r="C432" s="47"/>
      <c r="D432" s="47" t="s">
        <v>269</v>
      </c>
      <c r="E432" s="84">
        <v>132</v>
      </c>
      <c r="F432" s="84"/>
      <c r="G432" s="84">
        <v>132</v>
      </c>
      <c r="H432" s="84"/>
      <c r="I432" s="84"/>
      <c r="J432" s="84"/>
      <c r="K432" s="84"/>
      <c r="L432" s="84"/>
      <c r="M432" s="84"/>
    </row>
    <row r="433" s="19" customFormat="1" ht="16.35" customHeight="1" spans="1:13">
      <c r="A433" s="47" t="s">
        <v>176</v>
      </c>
      <c r="B433" s="47" t="s">
        <v>156</v>
      </c>
      <c r="C433" s="47" t="s">
        <v>139</v>
      </c>
      <c r="D433" s="47" t="s">
        <v>270</v>
      </c>
      <c r="E433" s="84">
        <v>32</v>
      </c>
      <c r="F433" s="84"/>
      <c r="G433" s="84">
        <v>32</v>
      </c>
      <c r="H433" s="84"/>
      <c r="I433" s="84"/>
      <c r="J433" s="84"/>
      <c r="K433" s="84"/>
      <c r="L433" s="84"/>
      <c r="M433" s="84"/>
    </row>
    <row r="434" s="19" customFormat="1" ht="16.35" customHeight="1" spans="1:13">
      <c r="A434" s="47" t="s">
        <v>176</v>
      </c>
      <c r="B434" s="47" t="s">
        <v>156</v>
      </c>
      <c r="C434" s="47" t="s">
        <v>145</v>
      </c>
      <c r="D434" s="47" t="s">
        <v>271</v>
      </c>
      <c r="E434" s="84">
        <v>100</v>
      </c>
      <c r="F434" s="84"/>
      <c r="G434" s="84">
        <v>100</v>
      </c>
      <c r="H434" s="84"/>
      <c r="I434" s="84"/>
      <c r="J434" s="84"/>
      <c r="K434" s="84"/>
      <c r="L434" s="84"/>
      <c r="M434" s="84"/>
    </row>
    <row r="435" s="19" customFormat="1" ht="16.35" customHeight="1" spans="1:13">
      <c r="A435" s="47" t="s">
        <v>176</v>
      </c>
      <c r="B435" s="47" t="s">
        <v>139</v>
      </c>
      <c r="C435" s="47"/>
      <c r="D435" s="47" t="s">
        <v>177</v>
      </c>
      <c r="E435" s="84">
        <v>132</v>
      </c>
      <c r="F435" s="84"/>
      <c r="G435" s="84">
        <v>126.2</v>
      </c>
      <c r="H435" s="84"/>
      <c r="I435" s="84"/>
      <c r="J435" s="84">
        <v>5.8</v>
      </c>
      <c r="K435" s="84"/>
      <c r="L435" s="84"/>
      <c r="M435" s="84"/>
    </row>
    <row r="436" s="19" customFormat="1" ht="16.35" customHeight="1" spans="1:13">
      <c r="A436" s="47" t="s">
        <v>176</v>
      </c>
      <c r="B436" s="47" t="s">
        <v>139</v>
      </c>
      <c r="C436" s="47" t="s">
        <v>154</v>
      </c>
      <c r="D436" s="47" t="s">
        <v>272</v>
      </c>
      <c r="E436" s="84">
        <v>60</v>
      </c>
      <c r="F436" s="84"/>
      <c r="G436" s="84">
        <v>60</v>
      </c>
      <c r="H436" s="84"/>
      <c r="I436" s="84"/>
      <c r="J436" s="84"/>
      <c r="K436" s="84"/>
      <c r="L436" s="84"/>
      <c r="M436" s="84"/>
    </row>
    <row r="437" s="19" customFormat="1" ht="16.35" customHeight="1" spans="1:13">
      <c r="A437" s="47" t="s">
        <v>176</v>
      </c>
      <c r="B437" s="47" t="s">
        <v>139</v>
      </c>
      <c r="C437" s="47" t="s">
        <v>156</v>
      </c>
      <c r="D437" s="47" t="s">
        <v>178</v>
      </c>
      <c r="E437" s="84">
        <v>5</v>
      </c>
      <c r="F437" s="84"/>
      <c r="G437" s="84">
        <v>5</v>
      </c>
      <c r="H437" s="84"/>
      <c r="I437" s="84"/>
      <c r="J437" s="84"/>
      <c r="K437" s="84"/>
      <c r="L437" s="84"/>
      <c r="M437" s="84"/>
    </row>
    <row r="438" s="19" customFormat="1" ht="16.35" customHeight="1" spans="1:13">
      <c r="A438" s="47" t="s">
        <v>176</v>
      </c>
      <c r="B438" s="47" t="s">
        <v>139</v>
      </c>
      <c r="C438" s="47" t="s">
        <v>145</v>
      </c>
      <c r="D438" s="47" t="s">
        <v>273</v>
      </c>
      <c r="E438" s="84">
        <v>67</v>
      </c>
      <c r="F438" s="84"/>
      <c r="G438" s="84">
        <v>61.2</v>
      </c>
      <c r="H438" s="84"/>
      <c r="I438" s="84"/>
      <c r="J438" s="84">
        <v>5.8</v>
      </c>
      <c r="K438" s="84"/>
      <c r="L438" s="84"/>
      <c r="M438" s="84"/>
    </row>
    <row r="439" s="19" customFormat="1" ht="16.35" customHeight="1" spans="1:13">
      <c r="A439" s="47" t="s">
        <v>176</v>
      </c>
      <c r="B439" s="47" t="s">
        <v>152</v>
      </c>
      <c r="C439" s="47"/>
      <c r="D439" s="47" t="s">
        <v>274</v>
      </c>
      <c r="E439" s="84">
        <v>40</v>
      </c>
      <c r="F439" s="84"/>
      <c r="G439" s="84">
        <v>40</v>
      </c>
      <c r="H439" s="84"/>
      <c r="I439" s="84"/>
      <c r="J439" s="84"/>
      <c r="K439" s="84"/>
      <c r="L439" s="84"/>
      <c r="M439" s="84"/>
    </row>
    <row r="440" s="19" customFormat="1" ht="16.35" customHeight="1" spans="1:13">
      <c r="A440" s="47" t="s">
        <v>176</v>
      </c>
      <c r="B440" s="47" t="s">
        <v>152</v>
      </c>
      <c r="C440" s="47" t="s">
        <v>145</v>
      </c>
      <c r="D440" s="47" t="s">
        <v>275</v>
      </c>
      <c r="E440" s="84">
        <v>40</v>
      </c>
      <c r="F440" s="84"/>
      <c r="G440" s="84">
        <v>40</v>
      </c>
      <c r="H440" s="84"/>
      <c r="I440" s="84"/>
      <c r="J440" s="84"/>
      <c r="K440" s="84"/>
      <c r="L440" s="84"/>
      <c r="M440" s="84"/>
    </row>
    <row r="441" s="19" customFormat="1" ht="16.35" customHeight="1" spans="1:13">
      <c r="A441" s="60" t="s">
        <v>276</v>
      </c>
      <c r="B441" s="60"/>
      <c r="C441" s="60"/>
      <c r="D441" s="60"/>
      <c r="E441" s="60"/>
      <c r="F441" s="60"/>
      <c r="G441" s="60"/>
      <c r="H441" s="60"/>
      <c r="I441" s="60"/>
      <c r="J441" s="60"/>
      <c r="K441" s="60"/>
      <c r="L441" s="60"/>
      <c r="M441" s="60"/>
    </row>
    <row r="442" s="19" customFormat="1" ht="16.35" customHeight="1" spans="1:13">
      <c r="A442" s="47" t="s">
        <v>136</v>
      </c>
      <c r="B442" s="47"/>
      <c r="C442" s="47"/>
      <c r="D442" s="47" t="s">
        <v>27</v>
      </c>
      <c r="E442" s="84">
        <v>3</v>
      </c>
      <c r="F442" s="84"/>
      <c r="G442" s="84">
        <v>3</v>
      </c>
      <c r="H442" s="84"/>
      <c r="I442" s="84"/>
      <c r="J442" s="84"/>
      <c r="K442" s="84"/>
      <c r="L442" s="84"/>
      <c r="M442" s="84"/>
    </row>
    <row r="443" s="19" customFormat="1" ht="16.35" customHeight="1" spans="1:13">
      <c r="A443" s="47" t="s">
        <v>136</v>
      </c>
      <c r="B443" s="47" t="s">
        <v>137</v>
      </c>
      <c r="C443" s="47"/>
      <c r="D443" s="47" t="s">
        <v>138</v>
      </c>
      <c r="E443" s="84">
        <v>3</v>
      </c>
      <c r="F443" s="84"/>
      <c r="G443" s="84">
        <v>3</v>
      </c>
      <c r="H443" s="84"/>
      <c r="I443" s="84"/>
      <c r="J443" s="84"/>
      <c r="K443" s="84"/>
      <c r="L443" s="84"/>
      <c r="M443" s="84"/>
    </row>
    <row r="444" s="19" customFormat="1" ht="16.35" customHeight="1" spans="1:13">
      <c r="A444" s="47" t="s">
        <v>136</v>
      </c>
      <c r="B444" s="47" t="s">
        <v>137</v>
      </c>
      <c r="C444" s="47" t="s">
        <v>139</v>
      </c>
      <c r="D444" s="47" t="s">
        <v>140</v>
      </c>
      <c r="E444" s="84">
        <v>3</v>
      </c>
      <c r="F444" s="84"/>
      <c r="G444" s="84">
        <v>3</v>
      </c>
      <c r="H444" s="84"/>
      <c r="I444" s="84"/>
      <c r="J444" s="84"/>
      <c r="K444" s="84"/>
      <c r="L444" s="84"/>
      <c r="M444" s="84"/>
    </row>
    <row r="445" s="19" customFormat="1" ht="16.35" customHeight="1" spans="1:13">
      <c r="A445" s="47" t="s">
        <v>162</v>
      </c>
      <c r="B445" s="47"/>
      <c r="C445" s="47"/>
      <c r="D445" s="47" t="s">
        <v>64</v>
      </c>
      <c r="E445" s="84">
        <v>524.61</v>
      </c>
      <c r="F445" s="84">
        <v>338.41</v>
      </c>
      <c r="G445" s="84">
        <v>179.2</v>
      </c>
      <c r="H445" s="84"/>
      <c r="I445" s="84"/>
      <c r="J445" s="84">
        <v>7</v>
      </c>
      <c r="K445" s="84"/>
      <c r="L445" s="84"/>
      <c r="M445" s="84"/>
    </row>
    <row r="446" s="19" customFormat="1" ht="16.35" customHeight="1" spans="1:13">
      <c r="A446" s="47" t="s">
        <v>162</v>
      </c>
      <c r="B446" s="47" t="s">
        <v>156</v>
      </c>
      <c r="C446" s="47"/>
      <c r="D446" s="47" t="s">
        <v>173</v>
      </c>
      <c r="E446" s="84">
        <v>524.61</v>
      </c>
      <c r="F446" s="84">
        <v>338.41</v>
      </c>
      <c r="G446" s="84">
        <v>179.2</v>
      </c>
      <c r="H446" s="84"/>
      <c r="I446" s="84"/>
      <c r="J446" s="84">
        <v>7</v>
      </c>
      <c r="K446" s="84"/>
      <c r="L446" s="84"/>
      <c r="M446" s="84"/>
    </row>
    <row r="447" s="19" customFormat="1" ht="16.35" customHeight="1" spans="1:13">
      <c r="A447" s="47" t="s">
        <v>162</v>
      </c>
      <c r="B447" s="47" t="s">
        <v>156</v>
      </c>
      <c r="C447" s="47" t="s">
        <v>148</v>
      </c>
      <c r="D447" s="47" t="s">
        <v>174</v>
      </c>
      <c r="E447" s="84">
        <v>524.61</v>
      </c>
      <c r="F447" s="84">
        <v>338.41</v>
      </c>
      <c r="G447" s="84">
        <v>179.2</v>
      </c>
      <c r="H447" s="84"/>
      <c r="I447" s="84"/>
      <c r="J447" s="84">
        <v>7</v>
      </c>
      <c r="K447" s="84"/>
      <c r="L447" s="84"/>
      <c r="M447" s="84"/>
    </row>
  </sheetData>
  <mergeCells count="29">
    <mergeCell ref="A1:M1"/>
    <mergeCell ref="A2:D2"/>
    <mergeCell ref="A3:C3"/>
    <mergeCell ref="A5:M5"/>
    <mergeCell ref="A35:M35"/>
    <mergeCell ref="A68:M68"/>
    <mergeCell ref="A94:M94"/>
    <mergeCell ref="A113:M113"/>
    <mergeCell ref="A151:M151"/>
    <mergeCell ref="A170:M170"/>
    <mergeCell ref="A189:M189"/>
    <mergeCell ref="A215:M215"/>
    <mergeCell ref="A234:M234"/>
    <mergeCell ref="A251:M251"/>
    <mergeCell ref="A270:M270"/>
    <mergeCell ref="A292:M292"/>
    <mergeCell ref="A311:M311"/>
    <mergeCell ref="A330:M330"/>
    <mergeCell ref="A350:M350"/>
    <mergeCell ref="A369:M369"/>
    <mergeCell ref="A386:M386"/>
    <mergeCell ref="A390:M390"/>
    <mergeCell ref="A394:M394"/>
    <mergeCell ref="A398:M398"/>
    <mergeCell ref="A402:M402"/>
    <mergeCell ref="A415:M415"/>
    <mergeCell ref="A420:M420"/>
    <mergeCell ref="A425:M425"/>
    <mergeCell ref="A441:M441"/>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workbookViewId="0">
      <selection activeCell="A10" sqref="A10"/>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 min="252" max="252" width="9.76666666666667" customWidth="1"/>
  </cols>
  <sheetData>
    <row r="1" ht="13.7" customHeight="1" spans="1:5">
      <c r="A1" s="29"/>
      <c r="B1" s="85"/>
      <c r="C1" s="85"/>
      <c r="D1" s="85"/>
      <c r="E1" s="86"/>
    </row>
    <row r="2" ht="36.85" customHeight="1" spans="1:6">
      <c r="A2" s="48" t="s">
        <v>277</v>
      </c>
      <c r="B2" s="48"/>
      <c r="C2" s="48"/>
      <c r="D2" s="48"/>
      <c r="E2" s="48"/>
      <c r="F2" s="48"/>
    </row>
    <row r="3" ht="26.55" customHeight="1" spans="1:251">
      <c r="A3" s="71" t="s">
        <v>4</v>
      </c>
      <c r="B3" s="29"/>
      <c r="C3" s="87"/>
      <c r="D3" s="87"/>
      <c r="E3" s="59"/>
      <c r="F3" s="59" t="s">
        <v>6</v>
      </c>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row>
    <row r="4" ht="20.55" customHeight="1" spans="1:6">
      <c r="A4" s="67" t="s">
        <v>7</v>
      </c>
      <c r="B4" s="67"/>
      <c r="C4" s="67" t="s">
        <v>8</v>
      </c>
      <c r="D4" s="67"/>
      <c r="E4" s="67"/>
      <c r="F4" s="67"/>
    </row>
    <row r="5" ht="20.55" customHeight="1" spans="1:6">
      <c r="A5" s="67" t="s">
        <v>9</v>
      </c>
      <c r="B5" s="88" t="s">
        <v>10</v>
      </c>
      <c r="C5" s="67" t="s">
        <v>11</v>
      </c>
      <c r="D5" s="88" t="s">
        <v>10</v>
      </c>
      <c r="E5" s="67" t="s">
        <v>12</v>
      </c>
      <c r="F5" s="88" t="s">
        <v>10</v>
      </c>
    </row>
    <row r="6" ht="20.55" customHeight="1" spans="1:8">
      <c r="A6" s="89" t="s">
        <v>13</v>
      </c>
      <c r="B6" s="90">
        <f>28550.85+4158.72+527.61</f>
        <v>33237.18</v>
      </c>
      <c r="C6" s="91" t="s">
        <v>14</v>
      </c>
      <c r="D6" s="90">
        <f>D7+D8+D9+D10+D11+D12+D13</f>
        <v>4065.07</v>
      </c>
      <c r="E6" s="91" t="s">
        <v>15</v>
      </c>
      <c r="F6" s="90">
        <f>9714.43+587.59</f>
        <v>10302.02</v>
      </c>
      <c r="G6" s="92"/>
      <c r="H6" s="92"/>
    </row>
    <row r="7" ht="20.55" customHeight="1" spans="1:6">
      <c r="A7" s="89" t="s">
        <v>16</v>
      </c>
      <c r="B7" s="90">
        <v>6400</v>
      </c>
      <c r="C7" s="91" t="s">
        <v>17</v>
      </c>
      <c r="D7" s="90">
        <v>670.3</v>
      </c>
      <c r="E7" s="91" t="s">
        <v>18</v>
      </c>
      <c r="F7" s="90"/>
    </row>
    <row r="8" ht="20.55" customHeight="1" spans="1:6">
      <c r="A8" s="89"/>
      <c r="B8" s="90"/>
      <c r="C8" s="91" t="s">
        <v>20</v>
      </c>
      <c r="D8" s="93">
        <v>120.34</v>
      </c>
      <c r="E8" s="91" t="s">
        <v>21</v>
      </c>
      <c r="F8" s="90"/>
    </row>
    <row r="9" ht="20.55" customHeight="1" spans="1:7">
      <c r="A9" s="89"/>
      <c r="B9" s="93"/>
      <c r="C9" s="91" t="s">
        <v>23</v>
      </c>
      <c r="D9" s="94"/>
      <c r="E9" s="91" t="s">
        <v>24</v>
      </c>
      <c r="F9" s="90">
        <f>2+1480.51</f>
        <v>1482.51</v>
      </c>
      <c r="G9" s="92"/>
    </row>
    <row r="10" ht="20.55" customHeight="1" spans="1:6">
      <c r="A10" s="89"/>
      <c r="B10" s="93"/>
      <c r="C10" s="91" t="s">
        <v>26</v>
      </c>
      <c r="D10" s="90">
        <v>420.01</v>
      </c>
      <c r="E10" s="91" t="s">
        <v>27</v>
      </c>
      <c r="F10" s="90">
        <f>32.93+13</f>
        <v>45.93</v>
      </c>
    </row>
    <row r="11" ht="20.55" customHeight="1" spans="1:6">
      <c r="A11" s="89"/>
      <c r="B11" s="72"/>
      <c r="C11" s="91" t="s">
        <v>29</v>
      </c>
      <c r="D11" s="90">
        <f>354.76+23.86</f>
        <v>378.62</v>
      </c>
      <c r="E11" s="91" t="s">
        <v>30</v>
      </c>
      <c r="F11" s="90"/>
    </row>
    <row r="12" ht="20.55" customHeight="1" spans="1:7">
      <c r="A12" s="89"/>
      <c r="B12" s="72"/>
      <c r="C12" s="91" t="s">
        <v>32</v>
      </c>
      <c r="D12" s="90">
        <v>143.61</v>
      </c>
      <c r="E12" s="91" t="s">
        <v>33</v>
      </c>
      <c r="F12" s="90"/>
      <c r="G12" s="92"/>
    </row>
    <row r="13" ht="20.55" customHeight="1" spans="1:7">
      <c r="A13" s="89"/>
      <c r="B13" s="72"/>
      <c r="C13" s="91" t="s">
        <v>35</v>
      </c>
      <c r="D13" s="90">
        <f>1079.57+914.21+338.41</f>
        <v>2332.19</v>
      </c>
      <c r="E13" s="91" t="s">
        <v>36</v>
      </c>
      <c r="F13" s="93">
        <v>224.95</v>
      </c>
      <c r="G13" s="92"/>
    </row>
    <row r="14" ht="20.55" customHeight="1" spans="1:6">
      <c r="A14" s="89"/>
      <c r="B14" s="72"/>
      <c r="C14" s="91" t="s">
        <v>38</v>
      </c>
      <c r="D14" s="90">
        <f>D15+D16+D17+D18+D19+D20+D21+D22+D23+D24</f>
        <v>30540.78</v>
      </c>
      <c r="E14" s="91" t="s">
        <v>39</v>
      </c>
      <c r="F14" s="90">
        <v>288.27</v>
      </c>
    </row>
    <row r="15" ht="20.55" customHeight="1" spans="1:6">
      <c r="A15" s="89"/>
      <c r="B15" s="72"/>
      <c r="C15" s="91" t="s">
        <v>41</v>
      </c>
      <c r="D15" s="90">
        <f>5404.17+400.04+111.07</f>
        <v>5915.28</v>
      </c>
      <c r="E15" s="91" t="s">
        <v>42</v>
      </c>
      <c r="F15" s="90">
        <f>35+779.3</f>
        <v>814.3</v>
      </c>
    </row>
    <row r="16" ht="20.55" customHeight="1" spans="1:6">
      <c r="A16" s="89"/>
      <c r="B16" s="89"/>
      <c r="C16" s="95" t="s">
        <v>43</v>
      </c>
      <c r="D16" s="93">
        <v>75</v>
      </c>
      <c r="E16" s="91" t="s">
        <v>44</v>
      </c>
      <c r="F16" s="90">
        <f>19825.8+88.06</f>
        <v>19913.86</v>
      </c>
    </row>
    <row r="17" ht="20.55" customHeight="1" spans="1:7">
      <c r="A17" s="89"/>
      <c r="B17" s="89"/>
      <c r="C17" s="89" t="s">
        <v>45</v>
      </c>
      <c r="D17" s="94">
        <f>32.93+10.5+3</f>
        <v>46.43</v>
      </c>
      <c r="E17" s="91" t="s">
        <v>46</v>
      </c>
      <c r="F17" s="90"/>
      <c r="G17" s="92"/>
    </row>
    <row r="18" ht="20.55" customHeight="1" spans="1:6">
      <c r="A18" s="89"/>
      <c r="B18" s="89"/>
      <c r="C18" s="95" t="s">
        <v>47</v>
      </c>
      <c r="D18" s="90">
        <f>107.23+52.44+20.5</f>
        <v>180.17</v>
      </c>
      <c r="E18" s="95" t="s">
        <v>48</v>
      </c>
      <c r="F18" s="90">
        <v>5.26</v>
      </c>
    </row>
    <row r="19" ht="20.55" customHeight="1" spans="1:6">
      <c r="A19" s="89"/>
      <c r="B19" s="89"/>
      <c r="C19" s="95" t="s">
        <v>49</v>
      </c>
      <c r="D19" s="90">
        <f>1897.32+365.34+22.55</f>
        <v>2285.21</v>
      </c>
      <c r="E19" s="91" t="s">
        <v>50</v>
      </c>
      <c r="F19" s="90"/>
    </row>
    <row r="20" ht="20.55" customHeight="1" spans="1:6">
      <c r="A20" s="89"/>
      <c r="B20" s="89"/>
      <c r="C20" s="95" t="s">
        <v>51</v>
      </c>
      <c r="D20" s="93">
        <v>39.5</v>
      </c>
      <c r="E20" s="91" t="s">
        <v>52</v>
      </c>
      <c r="F20" s="90"/>
    </row>
    <row r="21" ht="19.7" customHeight="1" spans="1:6">
      <c r="A21" s="89"/>
      <c r="B21" s="89"/>
      <c r="C21" s="89" t="s">
        <v>53</v>
      </c>
      <c r="D21" s="96"/>
      <c r="E21" s="91" t="s">
        <v>54</v>
      </c>
      <c r="F21" s="90"/>
    </row>
    <row r="22" ht="20.55" customHeight="1" spans="1:6">
      <c r="A22" s="89"/>
      <c r="B22" s="89"/>
      <c r="C22" s="89" t="s">
        <v>55</v>
      </c>
      <c r="D22" s="93">
        <v>56</v>
      </c>
      <c r="E22" s="95" t="s">
        <v>56</v>
      </c>
      <c r="F22" s="90"/>
    </row>
    <row r="23" ht="20.55" customHeight="1" spans="1:6">
      <c r="A23" s="89"/>
      <c r="B23" s="89"/>
      <c r="C23" s="91" t="s">
        <v>57</v>
      </c>
      <c r="D23" s="90">
        <f>475.85+9.3+5</f>
        <v>490.15</v>
      </c>
      <c r="E23" s="95" t="s">
        <v>58</v>
      </c>
      <c r="F23" s="90">
        <v>1208</v>
      </c>
    </row>
    <row r="24" ht="20.55" customHeight="1" spans="1:6">
      <c r="A24" s="89"/>
      <c r="B24" s="89"/>
      <c r="C24" s="91" t="s">
        <v>59</v>
      </c>
      <c r="D24" s="90">
        <f>20035.71+1397.25+20.08</f>
        <v>21453.04</v>
      </c>
      <c r="E24" s="95" t="s">
        <v>60</v>
      </c>
      <c r="F24" s="90">
        <v>154.61</v>
      </c>
    </row>
    <row r="25" ht="20.55" customHeight="1" spans="1:7">
      <c r="A25" s="89"/>
      <c r="B25" s="89"/>
      <c r="C25" s="91" t="s">
        <v>61</v>
      </c>
      <c r="D25" s="90">
        <v>262.05</v>
      </c>
      <c r="E25" s="95" t="s">
        <v>62</v>
      </c>
      <c r="F25" s="97"/>
      <c r="G25" s="92"/>
    </row>
    <row r="26" ht="20.55" customHeight="1" spans="1:6">
      <c r="A26" s="89"/>
      <c r="B26" s="89"/>
      <c r="C26" s="91" t="s">
        <v>63</v>
      </c>
      <c r="D26" s="90"/>
      <c r="E26" s="91" t="s">
        <v>64</v>
      </c>
      <c r="F26" s="98">
        <f>4665.86+524.61</f>
        <v>5190.47</v>
      </c>
    </row>
    <row r="27" ht="20.55" customHeight="1" spans="1:6">
      <c r="A27" s="89"/>
      <c r="B27" s="89"/>
      <c r="C27" s="91" t="s">
        <v>65</v>
      </c>
      <c r="D27" s="90"/>
      <c r="E27" s="91" t="s">
        <v>66</v>
      </c>
      <c r="F27" s="98"/>
    </row>
    <row r="28" ht="20.55" customHeight="1" spans="1:6">
      <c r="A28" s="89"/>
      <c r="B28" s="89"/>
      <c r="C28" s="91" t="s">
        <v>67</v>
      </c>
      <c r="D28" s="90">
        <f>983.78+3778.5+7</f>
        <v>4769.28</v>
      </c>
      <c r="E28" s="91" t="s">
        <v>68</v>
      </c>
      <c r="F28" s="98">
        <v>7</v>
      </c>
    </row>
    <row r="29" ht="20.55" customHeight="1" spans="1:6">
      <c r="A29" s="89"/>
      <c r="B29" s="89"/>
      <c r="C29" s="91" t="s">
        <v>69</v>
      </c>
      <c r="D29" s="90"/>
      <c r="E29" s="95" t="s">
        <v>70</v>
      </c>
      <c r="F29" s="98"/>
    </row>
    <row r="30" ht="20.55" customHeight="1" spans="1:6">
      <c r="A30" s="89"/>
      <c r="B30" s="89"/>
      <c r="C30" s="89" t="s">
        <v>71</v>
      </c>
      <c r="D30" s="93"/>
      <c r="E30" s="95" t="s">
        <v>72</v>
      </c>
      <c r="F30" s="98"/>
    </row>
    <row r="31" ht="20.55" customHeight="1" spans="1:6">
      <c r="A31" s="99"/>
      <c r="B31" s="100"/>
      <c r="C31" s="89" t="s">
        <v>73</v>
      </c>
      <c r="D31" s="93"/>
      <c r="E31" s="91" t="s">
        <v>74</v>
      </c>
      <c r="F31" s="98"/>
    </row>
    <row r="32" ht="20.55" customHeight="1" spans="1:6">
      <c r="A32" s="99"/>
      <c r="B32" s="101"/>
      <c r="C32" s="89" t="s">
        <v>75</v>
      </c>
      <c r="D32" s="93"/>
      <c r="E32" s="91" t="s">
        <v>76</v>
      </c>
      <c r="F32" s="98"/>
    </row>
    <row r="33" ht="20.55" customHeight="1" spans="1:6">
      <c r="A33" s="99"/>
      <c r="B33" s="101"/>
      <c r="C33" s="89"/>
      <c r="D33" s="93"/>
      <c r="E33" s="55"/>
      <c r="F33" s="55"/>
    </row>
    <row r="34" ht="20.55" customHeight="1" spans="1:6">
      <c r="A34" s="99"/>
      <c r="B34" s="101"/>
      <c r="C34" s="102"/>
      <c r="D34" s="72"/>
      <c r="E34" s="55"/>
      <c r="F34" s="55"/>
    </row>
    <row r="35" ht="20.55" customHeight="1" spans="1:6">
      <c r="A35" s="99"/>
      <c r="B35" s="101"/>
      <c r="C35" s="102"/>
      <c r="D35" s="67"/>
      <c r="E35" s="99"/>
      <c r="F35" s="98"/>
    </row>
    <row r="36" ht="20.55" customHeight="1" spans="1:6">
      <c r="A36" s="67" t="s">
        <v>77</v>
      </c>
      <c r="B36" s="93">
        <f>B7+B6</f>
        <v>39637.18</v>
      </c>
      <c r="C36" s="103" t="s">
        <v>78</v>
      </c>
      <c r="D36" s="93">
        <f>D6+D14+D25+D28</f>
        <v>39637.18</v>
      </c>
      <c r="E36" s="103" t="s">
        <v>78</v>
      </c>
      <c r="F36" s="93">
        <f>F6+F9+F10+F13+F14+F15+F16+F18+F23+F24+F26+F28</f>
        <v>39637.18</v>
      </c>
    </row>
    <row r="37" ht="12.85" customHeight="1" spans="5:6">
      <c r="E37" s="104"/>
      <c r="F37" s="104"/>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6"/>
  <sheetViews>
    <sheetView workbookViewId="0">
      <selection activeCell="D2" sqref="D2"/>
    </sheetView>
  </sheetViews>
  <sheetFormatPr defaultColWidth="10" defaultRowHeight="13.5" outlineLevelCol="6"/>
  <cols>
    <col min="1" max="3" width="10.45" style="19" customWidth="1"/>
    <col min="4" max="4" width="42.8833333333333" style="19" customWidth="1"/>
    <col min="5" max="7" width="23.3416666666667" style="19" customWidth="1"/>
    <col min="8" max="9" width="9.76666666666667" style="19" customWidth="1"/>
    <col min="10" max="16384" width="10" style="19"/>
  </cols>
  <sheetData>
    <row r="1" s="19" customFormat="1" ht="30.85" customHeight="1" spans="1:7">
      <c r="A1" s="77" t="s">
        <v>278</v>
      </c>
      <c r="B1" s="77"/>
      <c r="C1" s="77"/>
      <c r="D1" s="77"/>
      <c r="E1" s="77"/>
      <c r="F1" s="77"/>
      <c r="G1" s="77"/>
    </row>
    <row r="2" s="19" customFormat="1" ht="22.85" customHeight="1" spans="1:7">
      <c r="A2" s="36" t="s">
        <v>4</v>
      </c>
      <c r="B2" s="36"/>
      <c r="C2" s="36"/>
      <c r="D2" s="36"/>
      <c r="E2" s="36"/>
      <c r="F2" s="36"/>
      <c r="G2" s="78" t="s">
        <v>122</v>
      </c>
    </row>
    <row r="3" s="19" customFormat="1" ht="22.85" customHeight="1" spans="1:7">
      <c r="A3" s="79" t="s">
        <v>279</v>
      </c>
      <c r="B3" s="79"/>
      <c r="C3" s="79"/>
      <c r="D3" s="79" t="s">
        <v>280</v>
      </c>
      <c r="E3" s="79" t="s">
        <v>85</v>
      </c>
      <c r="F3" s="80" t="s">
        <v>281</v>
      </c>
      <c r="G3" s="80" t="s">
        <v>282</v>
      </c>
    </row>
    <row r="4" s="19" customFormat="1" ht="22.85" customHeight="1" spans="1:7">
      <c r="A4" s="79" t="s">
        <v>132</v>
      </c>
      <c r="B4" s="79" t="s">
        <v>133</v>
      </c>
      <c r="C4" s="79" t="s">
        <v>134</v>
      </c>
      <c r="D4" s="79"/>
      <c r="E4" s="79"/>
      <c r="F4" s="80"/>
      <c r="G4" s="80"/>
    </row>
    <row r="5" s="19" customFormat="1" ht="15.5" customHeight="1" spans="1:7">
      <c r="A5" s="81"/>
      <c r="B5" s="81"/>
      <c r="C5" s="81"/>
      <c r="D5" s="81" t="s">
        <v>85</v>
      </c>
      <c r="E5" s="82">
        <v>33237.18</v>
      </c>
      <c r="F5" s="82">
        <v>5903.17</v>
      </c>
      <c r="G5" s="82">
        <v>27334.01</v>
      </c>
    </row>
    <row r="6" s="19" customFormat="1" ht="16.35" customHeight="1" spans="1:7">
      <c r="A6" s="83" t="s">
        <v>106</v>
      </c>
      <c r="B6" s="83"/>
      <c r="C6" s="83"/>
      <c r="D6" s="83"/>
      <c r="E6" s="83"/>
      <c r="F6" s="83"/>
      <c r="G6" s="83"/>
    </row>
    <row r="7" s="19" customFormat="1" ht="16.35" customHeight="1" spans="1:7">
      <c r="A7" s="60" t="s">
        <v>136</v>
      </c>
      <c r="B7" s="60"/>
      <c r="C7" s="60"/>
      <c r="D7" s="60" t="s">
        <v>27</v>
      </c>
      <c r="E7" s="84">
        <v>10</v>
      </c>
      <c r="F7" s="84"/>
      <c r="G7" s="84">
        <v>10</v>
      </c>
    </row>
    <row r="8" s="19" customFormat="1" ht="16.35" customHeight="1" spans="1:7">
      <c r="A8" s="60" t="s">
        <v>136</v>
      </c>
      <c r="B8" s="60" t="s">
        <v>137</v>
      </c>
      <c r="C8" s="60"/>
      <c r="D8" s="60" t="s">
        <v>138</v>
      </c>
      <c r="E8" s="84">
        <v>10</v>
      </c>
      <c r="F8" s="84"/>
      <c r="G8" s="84">
        <v>10</v>
      </c>
    </row>
    <row r="9" s="19" customFormat="1" ht="15.4" customHeight="1" spans="1:7">
      <c r="A9" s="60" t="s">
        <v>136</v>
      </c>
      <c r="B9" s="60" t="s">
        <v>137</v>
      </c>
      <c r="C9" s="60" t="s">
        <v>139</v>
      </c>
      <c r="D9" s="60" t="s">
        <v>140</v>
      </c>
      <c r="E9" s="84">
        <v>10</v>
      </c>
      <c r="F9" s="84"/>
      <c r="G9" s="84">
        <v>10</v>
      </c>
    </row>
    <row r="10" s="19" customFormat="1" ht="16.35" customHeight="1" spans="1:7">
      <c r="A10" s="60" t="s">
        <v>141</v>
      </c>
      <c r="B10" s="60"/>
      <c r="C10" s="60"/>
      <c r="D10" s="60" t="s">
        <v>36</v>
      </c>
      <c r="E10" s="84">
        <v>15.04</v>
      </c>
      <c r="F10" s="84">
        <v>15.04</v>
      </c>
      <c r="G10" s="84"/>
    </row>
    <row r="11" s="19" customFormat="1" ht="16.35" customHeight="1" spans="1:7">
      <c r="A11" s="60" t="s">
        <v>141</v>
      </c>
      <c r="B11" s="60" t="s">
        <v>142</v>
      </c>
      <c r="C11" s="60"/>
      <c r="D11" s="60" t="s">
        <v>143</v>
      </c>
      <c r="E11" s="84">
        <v>14.61</v>
      </c>
      <c r="F11" s="84">
        <v>14.61</v>
      </c>
      <c r="G11" s="84"/>
    </row>
    <row r="12" s="19" customFormat="1" ht="15.4" customHeight="1" spans="1:7">
      <c r="A12" s="60" t="s">
        <v>141</v>
      </c>
      <c r="B12" s="60" t="s">
        <v>142</v>
      </c>
      <c r="C12" s="60" t="s">
        <v>142</v>
      </c>
      <c r="D12" s="60" t="s">
        <v>144</v>
      </c>
      <c r="E12" s="84">
        <v>14.61</v>
      </c>
      <c r="F12" s="84">
        <v>14.61</v>
      </c>
      <c r="G12" s="84"/>
    </row>
    <row r="13" s="19" customFormat="1" ht="16.35" customHeight="1" spans="1:7">
      <c r="A13" s="60" t="s">
        <v>141</v>
      </c>
      <c r="B13" s="60" t="s">
        <v>145</v>
      </c>
      <c r="C13" s="60"/>
      <c r="D13" s="60" t="s">
        <v>146</v>
      </c>
      <c r="E13" s="84">
        <v>0.43</v>
      </c>
      <c r="F13" s="84">
        <v>0.43</v>
      </c>
      <c r="G13" s="84"/>
    </row>
    <row r="14" s="19" customFormat="1" ht="15.4" customHeight="1" spans="1:7">
      <c r="A14" s="60" t="s">
        <v>141</v>
      </c>
      <c r="B14" s="60" t="s">
        <v>145</v>
      </c>
      <c r="C14" s="60" t="s">
        <v>145</v>
      </c>
      <c r="D14" s="60" t="s">
        <v>146</v>
      </c>
      <c r="E14" s="84">
        <v>0.43</v>
      </c>
      <c r="F14" s="84">
        <v>0.43</v>
      </c>
      <c r="G14" s="84"/>
    </row>
    <row r="15" s="19" customFormat="1" ht="16.35" customHeight="1" spans="1:7">
      <c r="A15" s="60" t="s">
        <v>147</v>
      </c>
      <c r="B15" s="60"/>
      <c r="C15" s="60"/>
      <c r="D15" s="60" t="s">
        <v>39</v>
      </c>
      <c r="E15" s="84">
        <v>136.67</v>
      </c>
      <c r="F15" s="84">
        <v>6.67</v>
      </c>
      <c r="G15" s="84">
        <v>130</v>
      </c>
    </row>
    <row r="16" s="19" customFormat="1" ht="16.35" customHeight="1" spans="1:7">
      <c r="A16" s="60" t="s">
        <v>147</v>
      </c>
      <c r="B16" s="60" t="s">
        <v>148</v>
      </c>
      <c r="C16" s="60"/>
      <c r="D16" s="60" t="s">
        <v>149</v>
      </c>
      <c r="E16" s="84">
        <v>130</v>
      </c>
      <c r="F16" s="84"/>
      <c r="G16" s="84">
        <v>130</v>
      </c>
    </row>
    <row r="17" s="19" customFormat="1" ht="15.4" customHeight="1" spans="1:7">
      <c r="A17" s="60" t="s">
        <v>147</v>
      </c>
      <c r="B17" s="60" t="s">
        <v>148</v>
      </c>
      <c r="C17" s="60" t="s">
        <v>150</v>
      </c>
      <c r="D17" s="60" t="s">
        <v>151</v>
      </c>
      <c r="E17" s="84">
        <v>130</v>
      </c>
      <c r="F17" s="84"/>
      <c r="G17" s="84">
        <v>130</v>
      </c>
    </row>
    <row r="18" s="19" customFormat="1" ht="16.35" customHeight="1" spans="1:7">
      <c r="A18" s="60" t="s">
        <v>147</v>
      </c>
      <c r="B18" s="60" t="s">
        <v>152</v>
      </c>
      <c r="C18" s="60"/>
      <c r="D18" s="60" t="s">
        <v>153</v>
      </c>
      <c r="E18" s="84">
        <v>6.67</v>
      </c>
      <c r="F18" s="84">
        <v>6.67</v>
      </c>
      <c r="G18" s="84"/>
    </row>
    <row r="19" s="19" customFormat="1" ht="15.4" customHeight="1" spans="1:7">
      <c r="A19" s="60" t="s">
        <v>147</v>
      </c>
      <c r="B19" s="60" t="s">
        <v>152</v>
      </c>
      <c r="C19" s="60" t="s">
        <v>154</v>
      </c>
      <c r="D19" s="60" t="s">
        <v>155</v>
      </c>
      <c r="E19" s="84">
        <v>0.44</v>
      </c>
      <c r="F19" s="84">
        <v>0.44</v>
      </c>
      <c r="G19" s="84"/>
    </row>
    <row r="20" s="19" customFormat="1" ht="15.4" customHeight="1" spans="1:7">
      <c r="A20" s="60" t="s">
        <v>147</v>
      </c>
      <c r="B20" s="60" t="s">
        <v>152</v>
      </c>
      <c r="C20" s="60" t="s">
        <v>156</v>
      </c>
      <c r="D20" s="60" t="s">
        <v>157</v>
      </c>
      <c r="E20" s="84">
        <v>5.96</v>
      </c>
      <c r="F20" s="84">
        <v>5.96</v>
      </c>
      <c r="G20" s="84"/>
    </row>
    <row r="21" s="19" customFormat="1" ht="15.4" customHeight="1" spans="1:7">
      <c r="A21" s="60" t="s">
        <v>147</v>
      </c>
      <c r="B21" s="60" t="s">
        <v>152</v>
      </c>
      <c r="C21" s="60" t="s">
        <v>145</v>
      </c>
      <c r="D21" s="60" t="s">
        <v>158</v>
      </c>
      <c r="E21" s="84">
        <v>0.27</v>
      </c>
      <c r="F21" s="84">
        <v>0.27</v>
      </c>
      <c r="G21" s="84"/>
    </row>
    <row r="22" s="19" customFormat="1" ht="16.35" customHeight="1" spans="1:7">
      <c r="A22" s="60" t="s">
        <v>159</v>
      </c>
      <c r="B22" s="60"/>
      <c r="C22" s="60"/>
      <c r="D22" s="60" t="s">
        <v>60</v>
      </c>
      <c r="E22" s="84">
        <v>10.9</v>
      </c>
      <c r="F22" s="84">
        <v>10.9</v>
      </c>
      <c r="G22" s="84"/>
    </row>
    <row r="23" s="19" customFormat="1" ht="16.35" customHeight="1" spans="1:7">
      <c r="A23" s="60" t="s">
        <v>159</v>
      </c>
      <c r="B23" s="60" t="s">
        <v>156</v>
      </c>
      <c r="C23" s="60"/>
      <c r="D23" s="60" t="s">
        <v>160</v>
      </c>
      <c r="E23" s="84">
        <v>10.9</v>
      </c>
      <c r="F23" s="84">
        <v>10.9</v>
      </c>
      <c r="G23" s="84"/>
    </row>
    <row r="24" s="19" customFormat="1" ht="15.4" customHeight="1" spans="1:7">
      <c r="A24" s="60" t="s">
        <v>159</v>
      </c>
      <c r="B24" s="60" t="s">
        <v>156</v>
      </c>
      <c r="C24" s="60" t="s">
        <v>154</v>
      </c>
      <c r="D24" s="60" t="s">
        <v>161</v>
      </c>
      <c r="E24" s="84">
        <v>10.9</v>
      </c>
      <c r="F24" s="84">
        <v>10.9</v>
      </c>
      <c r="G24" s="84"/>
    </row>
    <row r="25" s="19" customFormat="1" ht="16.35" customHeight="1" spans="1:7">
      <c r="A25" s="60" t="s">
        <v>162</v>
      </c>
      <c r="B25" s="60"/>
      <c r="C25" s="60"/>
      <c r="D25" s="60" t="s">
        <v>64</v>
      </c>
      <c r="E25" s="84">
        <v>1917.06</v>
      </c>
      <c r="F25" s="84">
        <v>434.65</v>
      </c>
      <c r="G25" s="84">
        <v>1482.41</v>
      </c>
    </row>
    <row r="26" s="19" customFormat="1" ht="16.35" customHeight="1" spans="1:7">
      <c r="A26" s="60" t="s">
        <v>162</v>
      </c>
      <c r="B26" s="60" t="s">
        <v>154</v>
      </c>
      <c r="C26" s="60"/>
      <c r="D26" s="60" t="s">
        <v>163</v>
      </c>
      <c r="E26" s="84">
        <v>1180.03</v>
      </c>
      <c r="F26" s="84">
        <v>434.65</v>
      </c>
      <c r="G26" s="84">
        <v>745.38</v>
      </c>
    </row>
    <row r="27" s="19" customFormat="1" ht="15.4" customHeight="1" spans="1:7">
      <c r="A27" s="60" t="s">
        <v>162</v>
      </c>
      <c r="B27" s="60" t="s">
        <v>154</v>
      </c>
      <c r="C27" s="60" t="s">
        <v>154</v>
      </c>
      <c r="D27" s="60" t="s">
        <v>164</v>
      </c>
      <c r="E27" s="84">
        <v>6.72</v>
      </c>
      <c r="F27" s="84">
        <v>6.72</v>
      </c>
      <c r="G27" s="84"/>
    </row>
    <row r="28" s="19" customFormat="1" ht="15.4" customHeight="1" spans="1:7">
      <c r="A28" s="60" t="s">
        <v>162</v>
      </c>
      <c r="B28" s="60" t="s">
        <v>154</v>
      </c>
      <c r="C28" s="60" t="s">
        <v>156</v>
      </c>
      <c r="D28" s="60" t="s">
        <v>165</v>
      </c>
      <c r="E28" s="84">
        <v>316.8</v>
      </c>
      <c r="F28" s="84"/>
      <c r="G28" s="84">
        <v>316.8</v>
      </c>
    </row>
    <row r="29" s="19" customFormat="1" ht="15.4" customHeight="1" spans="1:7">
      <c r="A29" s="60" t="s">
        <v>162</v>
      </c>
      <c r="B29" s="60" t="s">
        <v>154</v>
      </c>
      <c r="C29" s="60" t="s">
        <v>166</v>
      </c>
      <c r="D29" s="60" t="s">
        <v>167</v>
      </c>
      <c r="E29" s="84">
        <v>327.8</v>
      </c>
      <c r="F29" s="84"/>
      <c r="G29" s="84">
        <v>327.8</v>
      </c>
    </row>
    <row r="30" s="19" customFormat="1" ht="15.4" customHeight="1" spans="1:7">
      <c r="A30" s="60" t="s">
        <v>162</v>
      </c>
      <c r="B30" s="60" t="s">
        <v>154</v>
      </c>
      <c r="C30" s="60" t="s">
        <v>137</v>
      </c>
      <c r="D30" s="60" t="s">
        <v>168</v>
      </c>
      <c r="E30" s="84">
        <v>83</v>
      </c>
      <c r="F30" s="84"/>
      <c r="G30" s="84">
        <v>83</v>
      </c>
    </row>
    <row r="31" s="19" customFormat="1" ht="15.4" customHeight="1" spans="1:7">
      <c r="A31" s="60" t="s">
        <v>162</v>
      </c>
      <c r="B31" s="60" t="s">
        <v>154</v>
      </c>
      <c r="C31" s="60" t="s">
        <v>150</v>
      </c>
      <c r="D31" s="60" t="s">
        <v>169</v>
      </c>
      <c r="E31" s="84">
        <v>1.15</v>
      </c>
      <c r="F31" s="84"/>
      <c r="G31" s="84">
        <v>1.15</v>
      </c>
    </row>
    <row r="32" s="19" customFormat="1" ht="15.4" customHeight="1" spans="1:7">
      <c r="A32" s="60" t="s">
        <v>162</v>
      </c>
      <c r="B32" s="60" t="s">
        <v>154</v>
      </c>
      <c r="C32" s="60" t="s">
        <v>170</v>
      </c>
      <c r="D32" s="60" t="s">
        <v>171</v>
      </c>
      <c r="E32" s="84">
        <v>427.93</v>
      </c>
      <c r="F32" s="84">
        <v>427.93</v>
      </c>
      <c r="G32" s="84"/>
    </row>
    <row r="33" s="19" customFormat="1" ht="15.4" customHeight="1" spans="1:7">
      <c r="A33" s="60" t="s">
        <v>162</v>
      </c>
      <c r="B33" s="60" t="s">
        <v>154</v>
      </c>
      <c r="C33" s="60" t="s">
        <v>145</v>
      </c>
      <c r="D33" s="60" t="s">
        <v>172</v>
      </c>
      <c r="E33" s="84">
        <v>16.63</v>
      </c>
      <c r="F33" s="84"/>
      <c r="G33" s="84">
        <v>16.63</v>
      </c>
    </row>
    <row r="34" s="19" customFormat="1" ht="16.35" customHeight="1" spans="1:7">
      <c r="A34" s="60" t="s">
        <v>162</v>
      </c>
      <c r="B34" s="60" t="s">
        <v>156</v>
      </c>
      <c r="C34" s="60"/>
      <c r="D34" s="60" t="s">
        <v>173</v>
      </c>
      <c r="E34" s="84">
        <v>737.03</v>
      </c>
      <c r="F34" s="84"/>
      <c r="G34" s="84">
        <v>737.03</v>
      </c>
    </row>
    <row r="35" s="19" customFormat="1" ht="15.4" customHeight="1" spans="1:7">
      <c r="A35" s="60" t="s">
        <v>162</v>
      </c>
      <c r="B35" s="60" t="s">
        <v>156</v>
      </c>
      <c r="C35" s="60" t="s">
        <v>148</v>
      </c>
      <c r="D35" s="60" t="s">
        <v>174</v>
      </c>
      <c r="E35" s="84">
        <v>737.03</v>
      </c>
      <c r="F35" s="84"/>
      <c r="G35" s="84">
        <v>737.03</v>
      </c>
    </row>
    <row r="36" s="19" customFormat="1" ht="16.35" customHeight="1" spans="1:7">
      <c r="A36" s="83" t="s">
        <v>102</v>
      </c>
      <c r="B36" s="83"/>
      <c r="C36" s="83"/>
      <c r="D36" s="83"/>
      <c r="E36" s="83"/>
      <c r="F36" s="83"/>
      <c r="G36" s="83"/>
    </row>
    <row r="37" s="19" customFormat="1" ht="16.35" customHeight="1" spans="1:7">
      <c r="A37" s="60" t="s">
        <v>141</v>
      </c>
      <c r="B37" s="60"/>
      <c r="C37" s="60"/>
      <c r="D37" s="60" t="s">
        <v>36</v>
      </c>
      <c r="E37" s="84">
        <v>18.6</v>
      </c>
      <c r="F37" s="84">
        <v>18.6</v>
      </c>
      <c r="G37" s="84"/>
    </row>
    <row r="38" s="19" customFormat="1" ht="16.35" customHeight="1" spans="1:7">
      <c r="A38" s="60" t="s">
        <v>141</v>
      </c>
      <c r="B38" s="60" t="s">
        <v>142</v>
      </c>
      <c r="C38" s="60"/>
      <c r="D38" s="60" t="s">
        <v>143</v>
      </c>
      <c r="E38" s="84">
        <v>18.1</v>
      </c>
      <c r="F38" s="84">
        <v>18.1</v>
      </c>
      <c r="G38" s="84"/>
    </row>
    <row r="39" s="19" customFormat="1" ht="15.4" customHeight="1" spans="1:7">
      <c r="A39" s="60" t="s">
        <v>141</v>
      </c>
      <c r="B39" s="60" t="s">
        <v>142</v>
      </c>
      <c r="C39" s="60" t="s">
        <v>142</v>
      </c>
      <c r="D39" s="60" t="s">
        <v>144</v>
      </c>
      <c r="E39" s="84">
        <v>18.1</v>
      </c>
      <c r="F39" s="84">
        <v>18.1</v>
      </c>
      <c r="G39" s="84"/>
    </row>
    <row r="40" s="19" customFormat="1" ht="16.35" customHeight="1" spans="1:7">
      <c r="A40" s="60" t="s">
        <v>141</v>
      </c>
      <c r="B40" s="60" t="s">
        <v>145</v>
      </c>
      <c r="C40" s="60"/>
      <c r="D40" s="60" t="s">
        <v>146</v>
      </c>
      <c r="E40" s="84">
        <v>0.5</v>
      </c>
      <c r="F40" s="84">
        <v>0.5</v>
      </c>
      <c r="G40" s="84"/>
    </row>
    <row r="41" s="19" customFormat="1" ht="15.4" customHeight="1" spans="1:7">
      <c r="A41" s="60" t="s">
        <v>141</v>
      </c>
      <c r="B41" s="60" t="s">
        <v>145</v>
      </c>
      <c r="C41" s="60" t="s">
        <v>145</v>
      </c>
      <c r="D41" s="60" t="s">
        <v>146</v>
      </c>
      <c r="E41" s="84">
        <v>0.5</v>
      </c>
      <c r="F41" s="84">
        <v>0.5</v>
      </c>
      <c r="G41" s="84"/>
    </row>
    <row r="42" s="19" customFormat="1" ht="16.35" customHeight="1" spans="1:7">
      <c r="A42" s="60" t="s">
        <v>147</v>
      </c>
      <c r="B42" s="60"/>
      <c r="C42" s="60"/>
      <c r="D42" s="60" t="s">
        <v>39</v>
      </c>
      <c r="E42" s="84">
        <v>8.23</v>
      </c>
      <c r="F42" s="84">
        <v>8.23</v>
      </c>
      <c r="G42" s="84"/>
    </row>
    <row r="43" s="19" customFormat="1" ht="16.35" customHeight="1" spans="1:7">
      <c r="A43" s="60" t="s">
        <v>147</v>
      </c>
      <c r="B43" s="60" t="s">
        <v>152</v>
      </c>
      <c r="C43" s="60"/>
      <c r="D43" s="60" t="s">
        <v>153</v>
      </c>
      <c r="E43" s="84">
        <v>8.23</v>
      </c>
      <c r="F43" s="84">
        <v>8.23</v>
      </c>
      <c r="G43" s="84"/>
    </row>
    <row r="44" s="19" customFormat="1" ht="15.4" customHeight="1" spans="1:7">
      <c r="A44" s="60" t="s">
        <v>147</v>
      </c>
      <c r="B44" s="60" t="s">
        <v>152</v>
      </c>
      <c r="C44" s="60" t="s">
        <v>154</v>
      </c>
      <c r="D44" s="60" t="s">
        <v>155</v>
      </c>
      <c r="E44" s="84">
        <v>0.93</v>
      </c>
      <c r="F44" s="84">
        <v>0.93</v>
      </c>
      <c r="G44" s="84"/>
    </row>
    <row r="45" s="19" customFormat="1" ht="15.4" customHeight="1" spans="1:7">
      <c r="A45" s="60" t="s">
        <v>147</v>
      </c>
      <c r="B45" s="60" t="s">
        <v>152</v>
      </c>
      <c r="C45" s="60" t="s">
        <v>156</v>
      </c>
      <c r="D45" s="60" t="s">
        <v>157</v>
      </c>
      <c r="E45" s="84">
        <v>7</v>
      </c>
      <c r="F45" s="84">
        <v>7</v>
      </c>
      <c r="G45" s="84"/>
    </row>
    <row r="46" s="19" customFormat="1" ht="15.4" customHeight="1" spans="1:7">
      <c r="A46" s="60" t="s">
        <v>147</v>
      </c>
      <c r="B46" s="60" t="s">
        <v>152</v>
      </c>
      <c r="C46" s="60" t="s">
        <v>145</v>
      </c>
      <c r="D46" s="60" t="s">
        <v>158</v>
      </c>
      <c r="E46" s="84">
        <v>0.3</v>
      </c>
      <c r="F46" s="84">
        <v>0.3</v>
      </c>
      <c r="G46" s="84"/>
    </row>
    <row r="47" s="19" customFormat="1" ht="16.35" customHeight="1" spans="1:7">
      <c r="A47" s="60" t="s">
        <v>176</v>
      </c>
      <c r="B47" s="60"/>
      <c r="C47" s="60"/>
      <c r="D47" s="60" t="s">
        <v>42</v>
      </c>
      <c r="E47" s="84">
        <v>35</v>
      </c>
      <c r="F47" s="84"/>
      <c r="G47" s="84">
        <v>35</v>
      </c>
    </row>
    <row r="48" s="19" customFormat="1" ht="16.35" customHeight="1" spans="1:7">
      <c r="A48" s="60" t="s">
        <v>176</v>
      </c>
      <c r="B48" s="60" t="s">
        <v>139</v>
      </c>
      <c r="C48" s="60"/>
      <c r="D48" s="60" t="s">
        <v>177</v>
      </c>
      <c r="E48" s="84">
        <v>35</v>
      </c>
      <c r="F48" s="84"/>
      <c r="G48" s="84">
        <v>35</v>
      </c>
    </row>
    <row r="49" s="19" customFormat="1" ht="15.4" customHeight="1" spans="1:7">
      <c r="A49" s="60" t="s">
        <v>176</v>
      </c>
      <c r="B49" s="60" t="s">
        <v>139</v>
      </c>
      <c r="C49" s="60" t="s">
        <v>156</v>
      </c>
      <c r="D49" s="60" t="s">
        <v>178</v>
      </c>
      <c r="E49" s="84">
        <v>35</v>
      </c>
      <c r="F49" s="84"/>
      <c r="G49" s="84">
        <v>35</v>
      </c>
    </row>
    <row r="50" s="19" customFormat="1" ht="16.35" customHeight="1" spans="1:7">
      <c r="A50" s="60" t="s">
        <v>179</v>
      </c>
      <c r="B50" s="60"/>
      <c r="C50" s="60"/>
      <c r="D50" s="60" t="s">
        <v>44</v>
      </c>
      <c r="E50" s="84">
        <v>13375.8</v>
      </c>
      <c r="F50" s="84">
        <v>394.3</v>
      </c>
      <c r="G50" s="84">
        <v>12981.5</v>
      </c>
    </row>
    <row r="51" s="19" customFormat="1" ht="16.35" customHeight="1" spans="1:7">
      <c r="A51" s="60" t="s">
        <v>179</v>
      </c>
      <c r="B51" s="60" t="s">
        <v>154</v>
      </c>
      <c r="C51" s="60"/>
      <c r="D51" s="60" t="s">
        <v>180</v>
      </c>
      <c r="E51" s="84">
        <v>702.8</v>
      </c>
      <c r="F51" s="84">
        <v>394.3</v>
      </c>
      <c r="G51" s="84">
        <v>308.5</v>
      </c>
    </row>
    <row r="52" s="19" customFormat="1" ht="15.4" customHeight="1" spans="1:7">
      <c r="A52" s="60" t="s">
        <v>179</v>
      </c>
      <c r="B52" s="60" t="s">
        <v>154</v>
      </c>
      <c r="C52" s="60" t="s">
        <v>154</v>
      </c>
      <c r="D52" s="60" t="s">
        <v>164</v>
      </c>
      <c r="E52" s="84">
        <v>14.51</v>
      </c>
      <c r="F52" s="84">
        <v>14.51</v>
      </c>
      <c r="G52" s="84"/>
    </row>
    <row r="53" s="19" customFormat="1" ht="15.4" customHeight="1" spans="1:7">
      <c r="A53" s="60" t="s">
        <v>179</v>
      </c>
      <c r="B53" s="60" t="s">
        <v>154</v>
      </c>
      <c r="C53" s="60" t="s">
        <v>156</v>
      </c>
      <c r="D53" s="60" t="s">
        <v>165</v>
      </c>
      <c r="E53" s="84">
        <v>305.5</v>
      </c>
      <c r="F53" s="84"/>
      <c r="G53" s="84">
        <v>305.5</v>
      </c>
    </row>
    <row r="54" s="19" customFormat="1" ht="15.4" customHeight="1" spans="1:7">
      <c r="A54" s="60" t="s">
        <v>179</v>
      </c>
      <c r="B54" s="60" t="s">
        <v>154</v>
      </c>
      <c r="C54" s="60" t="s">
        <v>145</v>
      </c>
      <c r="D54" s="60" t="s">
        <v>181</v>
      </c>
      <c r="E54" s="84">
        <v>382.79</v>
      </c>
      <c r="F54" s="84">
        <v>379.79</v>
      </c>
      <c r="G54" s="84">
        <v>3</v>
      </c>
    </row>
    <row r="55" s="19" customFormat="1" ht="16.35" customHeight="1" spans="1:7">
      <c r="A55" s="60" t="s">
        <v>179</v>
      </c>
      <c r="B55" s="60" t="s">
        <v>139</v>
      </c>
      <c r="C55" s="60"/>
      <c r="D55" s="60" t="s">
        <v>182</v>
      </c>
      <c r="E55" s="84">
        <v>2960</v>
      </c>
      <c r="F55" s="84"/>
      <c r="G55" s="84">
        <v>2960</v>
      </c>
    </row>
    <row r="56" s="19" customFormat="1" ht="15.4" customHeight="1" spans="1:7">
      <c r="A56" s="60" t="s">
        <v>179</v>
      </c>
      <c r="B56" s="60" t="s">
        <v>139</v>
      </c>
      <c r="C56" s="60" t="s">
        <v>145</v>
      </c>
      <c r="D56" s="60" t="s">
        <v>183</v>
      </c>
      <c r="E56" s="84">
        <v>2960</v>
      </c>
      <c r="F56" s="84"/>
      <c r="G56" s="84">
        <v>2960</v>
      </c>
    </row>
    <row r="57" s="19" customFormat="1" ht="16.35" customHeight="1" spans="1:7">
      <c r="A57" s="60" t="s">
        <v>179</v>
      </c>
      <c r="B57" s="60" t="s">
        <v>142</v>
      </c>
      <c r="C57" s="60"/>
      <c r="D57" s="60" t="s">
        <v>184</v>
      </c>
      <c r="E57" s="84">
        <v>9713</v>
      </c>
      <c r="F57" s="84"/>
      <c r="G57" s="84">
        <v>9713</v>
      </c>
    </row>
    <row r="58" s="19" customFormat="1" ht="15.4" customHeight="1" spans="1:7">
      <c r="A58" s="60" t="s">
        <v>179</v>
      </c>
      <c r="B58" s="60" t="s">
        <v>142</v>
      </c>
      <c r="C58" s="60" t="s">
        <v>154</v>
      </c>
      <c r="D58" s="60" t="s">
        <v>184</v>
      </c>
      <c r="E58" s="84">
        <v>9713</v>
      </c>
      <c r="F58" s="84"/>
      <c r="G58" s="84">
        <v>9713</v>
      </c>
    </row>
    <row r="59" s="19" customFormat="1" ht="16.35" customHeight="1" spans="1:7">
      <c r="A59" s="60" t="s">
        <v>159</v>
      </c>
      <c r="B59" s="60"/>
      <c r="C59" s="60"/>
      <c r="D59" s="60" t="s">
        <v>60</v>
      </c>
      <c r="E59" s="84">
        <v>25.16</v>
      </c>
      <c r="F59" s="84">
        <v>14.16</v>
      </c>
      <c r="G59" s="84">
        <v>11</v>
      </c>
    </row>
    <row r="60" s="19" customFormat="1" ht="16.35" customHeight="1" spans="1:7">
      <c r="A60" s="60" t="s">
        <v>159</v>
      </c>
      <c r="B60" s="60" t="s">
        <v>154</v>
      </c>
      <c r="C60" s="60"/>
      <c r="D60" s="60" t="s">
        <v>188</v>
      </c>
      <c r="E60" s="84">
        <v>11</v>
      </c>
      <c r="F60" s="84"/>
      <c r="G60" s="84">
        <v>11</v>
      </c>
    </row>
    <row r="61" s="19" customFormat="1" ht="15.4" customHeight="1" spans="1:7">
      <c r="A61" s="60" t="s">
        <v>159</v>
      </c>
      <c r="B61" s="60" t="s">
        <v>154</v>
      </c>
      <c r="C61" s="60" t="s">
        <v>166</v>
      </c>
      <c r="D61" s="60" t="s">
        <v>189</v>
      </c>
      <c r="E61" s="84">
        <v>11</v>
      </c>
      <c r="F61" s="84"/>
      <c r="G61" s="84">
        <v>11</v>
      </c>
    </row>
    <row r="62" s="19" customFormat="1" ht="16.35" customHeight="1" spans="1:7">
      <c r="A62" s="60" t="s">
        <v>159</v>
      </c>
      <c r="B62" s="60" t="s">
        <v>156</v>
      </c>
      <c r="C62" s="60"/>
      <c r="D62" s="60" t="s">
        <v>160</v>
      </c>
      <c r="E62" s="84">
        <v>14.16</v>
      </c>
      <c r="F62" s="84">
        <v>14.16</v>
      </c>
      <c r="G62" s="84"/>
    </row>
    <row r="63" s="19" customFormat="1" ht="15.4" customHeight="1" spans="1:7">
      <c r="A63" s="60" t="s">
        <v>159</v>
      </c>
      <c r="B63" s="60" t="s">
        <v>156</v>
      </c>
      <c r="C63" s="60" t="s">
        <v>154</v>
      </c>
      <c r="D63" s="60" t="s">
        <v>161</v>
      </c>
      <c r="E63" s="84">
        <v>14.16</v>
      </c>
      <c r="F63" s="84">
        <v>14.16</v>
      </c>
      <c r="G63" s="84"/>
    </row>
    <row r="64" s="19" customFormat="1" ht="16.35" customHeight="1" spans="1:7">
      <c r="A64" s="60" t="s">
        <v>162</v>
      </c>
      <c r="B64" s="60"/>
      <c r="C64" s="60"/>
      <c r="D64" s="60" t="s">
        <v>64</v>
      </c>
      <c r="E64" s="84">
        <v>2748.8</v>
      </c>
      <c r="F64" s="84"/>
      <c r="G64" s="84">
        <v>2748.8</v>
      </c>
    </row>
    <row r="65" s="19" customFormat="1" ht="16.35" customHeight="1" spans="1:7">
      <c r="A65" s="60" t="s">
        <v>162</v>
      </c>
      <c r="B65" s="60" t="s">
        <v>154</v>
      </c>
      <c r="C65" s="60"/>
      <c r="D65" s="60" t="s">
        <v>163</v>
      </c>
      <c r="E65" s="84">
        <v>2748.8</v>
      </c>
      <c r="F65" s="84"/>
      <c r="G65" s="84">
        <v>2748.8</v>
      </c>
    </row>
    <row r="66" s="19" customFormat="1" ht="15.4" customHeight="1" spans="1:7">
      <c r="A66" s="60" t="s">
        <v>162</v>
      </c>
      <c r="B66" s="60" t="s">
        <v>154</v>
      </c>
      <c r="C66" s="60" t="s">
        <v>166</v>
      </c>
      <c r="D66" s="60" t="s">
        <v>167</v>
      </c>
      <c r="E66" s="84">
        <v>2748.8</v>
      </c>
      <c r="F66" s="84"/>
      <c r="G66" s="84">
        <v>2748.8</v>
      </c>
    </row>
    <row r="67" s="19" customFormat="1" ht="16.35" customHeight="1" spans="1:7">
      <c r="A67" s="83" t="s">
        <v>97</v>
      </c>
      <c r="B67" s="83"/>
      <c r="C67" s="83"/>
      <c r="D67" s="83"/>
      <c r="E67" s="83"/>
      <c r="F67" s="83"/>
      <c r="G67" s="83"/>
    </row>
    <row r="68" s="19" customFormat="1" ht="16.35" customHeight="1" spans="1:7">
      <c r="A68" s="60" t="s">
        <v>191</v>
      </c>
      <c r="B68" s="60"/>
      <c r="C68" s="60"/>
      <c r="D68" s="60" t="s">
        <v>15</v>
      </c>
      <c r="E68" s="84">
        <v>6292.07</v>
      </c>
      <c r="F68" s="84">
        <v>1392.73</v>
      </c>
      <c r="G68" s="84">
        <v>4899.34</v>
      </c>
    </row>
    <row r="69" s="19" customFormat="1" ht="16.35" customHeight="1" spans="1:7">
      <c r="A69" s="60" t="s">
        <v>191</v>
      </c>
      <c r="B69" s="60" t="s">
        <v>139</v>
      </c>
      <c r="C69" s="60"/>
      <c r="D69" s="60" t="s">
        <v>192</v>
      </c>
      <c r="E69" s="84">
        <v>6267.07</v>
      </c>
      <c r="F69" s="84">
        <v>1392.73</v>
      </c>
      <c r="G69" s="84">
        <v>4874.34</v>
      </c>
    </row>
    <row r="70" s="19" customFormat="1" ht="15.4" customHeight="1" spans="1:7">
      <c r="A70" s="60" t="s">
        <v>191</v>
      </c>
      <c r="B70" s="60" t="s">
        <v>139</v>
      </c>
      <c r="C70" s="60" t="s">
        <v>154</v>
      </c>
      <c r="D70" s="60" t="s">
        <v>164</v>
      </c>
      <c r="E70" s="84">
        <v>75.08</v>
      </c>
      <c r="F70" s="84">
        <v>75.08</v>
      </c>
      <c r="G70" s="84"/>
    </row>
    <row r="71" s="19" customFormat="1" ht="15.4" customHeight="1" spans="1:7">
      <c r="A71" s="60" t="s">
        <v>191</v>
      </c>
      <c r="B71" s="60" t="s">
        <v>139</v>
      </c>
      <c r="C71" s="60" t="s">
        <v>156</v>
      </c>
      <c r="D71" s="60" t="s">
        <v>165</v>
      </c>
      <c r="E71" s="84">
        <v>4874.34</v>
      </c>
      <c r="F71" s="84"/>
      <c r="G71" s="84">
        <v>4874.34</v>
      </c>
    </row>
    <row r="72" s="19" customFormat="1" ht="15.4" customHeight="1" spans="1:7">
      <c r="A72" s="60" t="s">
        <v>191</v>
      </c>
      <c r="B72" s="60" t="s">
        <v>139</v>
      </c>
      <c r="C72" s="60" t="s">
        <v>170</v>
      </c>
      <c r="D72" s="60" t="s">
        <v>171</v>
      </c>
      <c r="E72" s="84">
        <v>1317.65</v>
      </c>
      <c r="F72" s="84">
        <v>1317.65</v>
      </c>
      <c r="G72" s="84"/>
    </row>
    <row r="73" s="19" customFormat="1" ht="16.35" customHeight="1" spans="1:7">
      <c r="A73" s="60" t="s">
        <v>191</v>
      </c>
      <c r="B73" s="60" t="s">
        <v>193</v>
      </c>
      <c r="C73" s="60"/>
      <c r="D73" s="60" t="s">
        <v>194</v>
      </c>
      <c r="E73" s="84">
        <v>6</v>
      </c>
      <c r="F73" s="84"/>
      <c r="G73" s="84">
        <v>6</v>
      </c>
    </row>
    <row r="74" s="19" customFormat="1" ht="15.4" customHeight="1" spans="1:7">
      <c r="A74" s="60" t="s">
        <v>191</v>
      </c>
      <c r="B74" s="60" t="s">
        <v>193</v>
      </c>
      <c r="C74" s="60" t="s">
        <v>137</v>
      </c>
      <c r="D74" s="60" t="s">
        <v>195</v>
      </c>
      <c r="E74" s="84">
        <v>6</v>
      </c>
      <c r="F74" s="84"/>
      <c r="G74" s="84">
        <v>6</v>
      </c>
    </row>
    <row r="75" s="19" customFormat="1" ht="16.35" customHeight="1" spans="1:7">
      <c r="A75" s="60" t="s">
        <v>191</v>
      </c>
      <c r="B75" s="60" t="s">
        <v>196</v>
      </c>
      <c r="C75" s="60"/>
      <c r="D75" s="60" t="s">
        <v>197</v>
      </c>
      <c r="E75" s="84">
        <v>19</v>
      </c>
      <c r="F75" s="84"/>
      <c r="G75" s="84">
        <v>19</v>
      </c>
    </row>
    <row r="76" s="19" customFormat="1" ht="15.4" customHeight="1" spans="1:7">
      <c r="A76" s="60" t="s">
        <v>191</v>
      </c>
      <c r="B76" s="60" t="s">
        <v>196</v>
      </c>
      <c r="C76" s="60" t="s">
        <v>156</v>
      </c>
      <c r="D76" s="60" t="s">
        <v>165</v>
      </c>
      <c r="E76" s="84">
        <v>19</v>
      </c>
      <c r="F76" s="84"/>
      <c r="G76" s="84">
        <v>19</v>
      </c>
    </row>
    <row r="77" s="19" customFormat="1" ht="16.35" customHeight="1" spans="1:7">
      <c r="A77" s="60" t="s">
        <v>141</v>
      </c>
      <c r="B77" s="60"/>
      <c r="C77" s="60"/>
      <c r="D77" s="60" t="s">
        <v>36</v>
      </c>
      <c r="E77" s="84">
        <v>22.85</v>
      </c>
      <c r="F77" s="84">
        <v>22.85</v>
      </c>
      <c r="G77" s="84"/>
    </row>
    <row r="78" s="19" customFormat="1" ht="16.35" customHeight="1" spans="1:7">
      <c r="A78" s="60" t="s">
        <v>141</v>
      </c>
      <c r="B78" s="60" t="s">
        <v>142</v>
      </c>
      <c r="C78" s="60"/>
      <c r="D78" s="60" t="s">
        <v>143</v>
      </c>
      <c r="E78" s="84">
        <v>22.49</v>
      </c>
      <c r="F78" s="84">
        <v>22.49</v>
      </c>
      <c r="G78" s="84"/>
    </row>
    <row r="79" s="19" customFormat="1" ht="15.4" customHeight="1" spans="1:7">
      <c r="A79" s="60" t="s">
        <v>141</v>
      </c>
      <c r="B79" s="60" t="s">
        <v>142</v>
      </c>
      <c r="C79" s="60" t="s">
        <v>142</v>
      </c>
      <c r="D79" s="60" t="s">
        <v>144</v>
      </c>
      <c r="E79" s="84">
        <v>22.49</v>
      </c>
      <c r="F79" s="84">
        <v>22.49</v>
      </c>
      <c r="G79" s="84"/>
    </row>
    <row r="80" s="19" customFormat="1" ht="16.35" customHeight="1" spans="1:7">
      <c r="A80" s="60" t="s">
        <v>141</v>
      </c>
      <c r="B80" s="60" t="s">
        <v>145</v>
      </c>
      <c r="C80" s="60"/>
      <c r="D80" s="60" t="s">
        <v>146</v>
      </c>
      <c r="E80" s="84">
        <v>0.36</v>
      </c>
      <c r="F80" s="84">
        <v>0.36</v>
      </c>
      <c r="G80" s="84"/>
    </row>
    <row r="81" s="19" customFormat="1" ht="15.4" customHeight="1" spans="1:7">
      <c r="A81" s="60" t="s">
        <v>141</v>
      </c>
      <c r="B81" s="60" t="s">
        <v>145</v>
      </c>
      <c r="C81" s="60" t="s">
        <v>145</v>
      </c>
      <c r="D81" s="60" t="s">
        <v>146</v>
      </c>
      <c r="E81" s="84">
        <v>0.36</v>
      </c>
      <c r="F81" s="84">
        <v>0.36</v>
      </c>
      <c r="G81" s="84"/>
    </row>
    <row r="82" s="19" customFormat="1" ht="16.35" customHeight="1" spans="1:7">
      <c r="A82" s="60" t="s">
        <v>147</v>
      </c>
      <c r="B82" s="60"/>
      <c r="C82" s="60"/>
      <c r="D82" s="60" t="s">
        <v>39</v>
      </c>
      <c r="E82" s="84">
        <v>10.11</v>
      </c>
      <c r="F82" s="84">
        <v>10.11</v>
      </c>
      <c r="G82" s="84"/>
    </row>
    <row r="83" s="19" customFormat="1" ht="16.35" customHeight="1" spans="1:7">
      <c r="A83" s="60" t="s">
        <v>147</v>
      </c>
      <c r="B83" s="60" t="s">
        <v>152</v>
      </c>
      <c r="C83" s="60"/>
      <c r="D83" s="60" t="s">
        <v>153</v>
      </c>
      <c r="E83" s="84">
        <v>10.11</v>
      </c>
      <c r="F83" s="84">
        <v>10.11</v>
      </c>
      <c r="G83" s="84"/>
    </row>
    <row r="84" s="19" customFormat="1" ht="15.4" customHeight="1" spans="1:7">
      <c r="A84" s="60" t="s">
        <v>147</v>
      </c>
      <c r="B84" s="60" t="s">
        <v>152</v>
      </c>
      <c r="C84" s="60" t="s">
        <v>154</v>
      </c>
      <c r="D84" s="60" t="s">
        <v>155</v>
      </c>
      <c r="E84" s="84">
        <v>4.82</v>
      </c>
      <c r="F84" s="84">
        <v>4.82</v>
      </c>
      <c r="G84" s="84"/>
    </row>
    <row r="85" s="19" customFormat="1" ht="15.4" customHeight="1" spans="1:7">
      <c r="A85" s="60" t="s">
        <v>147</v>
      </c>
      <c r="B85" s="60" t="s">
        <v>152</v>
      </c>
      <c r="C85" s="60" t="s">
        <v>156</v>
      </c>
      <c r="D85" s="60" t="s">
        <v>157</v>
      </c>
      <c r="E85" s="84">
        <v>5.03</v>
      </c>
      <c r="F85" s="84">
        <v>5.03</v>
      </c>
      <c r="G85" s="84"/>
    </row>
    <row r="86" s="19" customFormat="1" ht="15.4" customHeight="1" spans="1:7">
      <c r="A86" s="60" t="s">
        <v>147</v>
      </c>
      <c r="B86" s="60" t="s">
        <v>152</v>
      </c>
      <c r="C86" s="60" t="s">
        <v>145</v>
      </c>
      <c r="D86" s="60" t="s">
        <v>158</v>
      </c>
      <c r="E86" s="84">
        <v>0.26</v>
      </c>
      <c r="F86" s="84">
        <v>0.26</v>
      </c>
      <c r="G86" s="84"/>
    </row>
    <row r="87" s="19" customFormat="1" ht="16.35" customHeight="1" spans="1:7">
      <c r="A87" s="60" t="s">
        <v>159</v>
      </c>
      <c r="B87" s="60"/>
      <c r="C87" s="60"/>
      <c r="D87" s="60" t="s">
        <v>60</v>
      </c>
      <c r="E87" s="84">
        <v>17.71</v>
      </c>
      <c r="F87" s="84">
        <v>17.71</v>
      </c>
      <c r="G87" s="84"/>
    </row>
    <row r="88" s="19" customFormat="1" ht="16.35" customHeight="1" spans="1:7">
      <c r="A88" s="60" t="s">
        <v>159</v>
      </c>
      <c r="B88" s="60" t="s">
        <v>156</v>
      </c>
      <c r="C88" s="60"/>
      <c r="D88" s="60" t="s">
        <v>160</v>
      </c>
      <c r="E88" s="84">
        <v>17.71</v>
      </c>
      <c r="F88" s="84">
        <v>17.71</v>
      </c>
      <c r="G88" s="84"/>
    </row>
    <row r="89" s="19" customFormat="1" ht="15.4" customHeight="1" spans="1:7">
      <c r="A89" s="60" t="s">
        <v>159</v>
      </c>
      <c r="B89" s="60" t="s">
        <v>156</v>
      </c>
      <c r="C89" s="60" t="s">
        <v>154</v>
      </c>
      <c r="D89" s="60" t="s">
        <v>161</v>
      </c>
      <c r="E89" s="84">
        <v>17.71</v>
      </c>
      <c r="F89" s="84">
        <v>17.71</v>
      </c>
      <c r="G89" s="84"/>
    </row>
    <row r="90" s="19" customFormat="1" ht="16.35" customHeight="1" spans="1:7">
      <c r="A90" s="60" t="s">
        <v>198</v>
      </c>
      <c r="B90" s="60"/>
      <c r="C90" s="60"/>
      <c r="D90" s="60" t="s">
        <v>68</v>
      </c>
      <c r="E90" s="84">
        <v>7</v>
      </c>
      <c r="F90" s="84"/>
      <c r="G90" s="84">
        <v>7</v>
      </c>
    </row>
    <row r="91" s="19" customFormat="1" ht="16.35" customHeight="1" spans="1:7">
      <c r="A91" s="60" t="s">
        <v>198</v>
      </c>
      <c r="B91" s="60" t="s">
        <v>145</v>
      </c>
      <c r="C91" s="60"/>
      <c r="D91" s="60" t="s">
        <v>68</v>
      </c>
      <c r="E91" s="84">
        <v>7</v>
      </c>
      <c r="F91" s="84"/>
      <c r="G91" s="84">
        <v>7</v>
      </c>
    </row>
    <row r="92" s="19" customFormat="1" ht="15.4" customHeight="1" spans="1:7">
      <c r="A92" s="60" t="s">
        <v>198</v>
      </c>
      <c r="B92" s="60" t="s">
        <v>145</v>
      </c>
      <c r="C92" s="60" t="s">
        <v>145</v>
      </c>
      <c r="D92" s="60" t="s">
        <v>68</v>
      </c>
      <c r="E92" s="84">
        <v>7</v>
      </c>
      <c r="F92" s="84"/>
      <c r="G92" s="84">
        <v>7</v>
      </c>
    </row>
    <row r="93" s="19" customFormat="1" ht="16.35" customHeight="1" spans="1:7">
      <c r="A93" s="83" t="s">
        <v>103</v>
      </c>
      <c r="B93" s="83"/>
      <c r="C93" s="83"/>
      <c r="D93" s="83"/>
      <c r="E93" s="83"/>
      <c r="F93" s="83"/>
      <c r="G93" s="83"/>
    </row>
    <row r="94" s="19" customFormat="1" ht="16.35" customHeight="1" spans="1:7">
      <c r="A94" s="60" t="s">
        <v>191</v>
      </c>
      <c r="B94" s="60"/>
      <c r="C94" s="60"/>
      <c r="D94" s="60" t="s">
        <v>15</v>
      </c>
      <c r="E94" s="84">
        <v>443.63</v>
      </c>
      <c r="F94" s="84">
        <v>206.3</v>
      </c>
      <c r="G94" s="84">
        <v>237.33</v>
      </c>
    </row>
    <row r="95" s="19" customFormat="1" ht="16.35" customHeight="1" spans="1:7">
      <c r="A95" s="60" t="s">
        <v>191</v>
      </c>
      <c r="B95" s="60" t="s">
        <v>139</v>
      </c>
      <c r="C95" s="60"/>
      <c r="D95" s="60" t="s">
        <v>192</v>
      </c>
      <c r="E95" s="84">
        <v>443.63</v>
      </c>
      <c r="F95" s="84">
        <v>206.3</v>
      </c>
      <c r="G95" s="84">
        <v>237.33</v>
      </c>
    </row>
    <row r="96" s="19" customFormat="1" ht="15.4" customHeight="1" spans="1:7">
      <c r="A96" s="60" t="s">
        <v>191</v>
      </c>
      <c r="B96" s="60" t="s">
        <v>139</v>
      </c>
      <c r="C96" s="60" t="s">
        <v>154</v>
      </c>
      <c r="D96" s="60" t="s">
        <v>164</v>
      </c>
      <c r="E96" s="84">
        <v>9.83</v>
      </c>
      <c r="F96" s="84">
        <v>9.83</v>
      </c>
      <c r="G96" s="84"/>
    </row>
    <row r="97" s="19" customFormat="1" ht="15.4" customHeight="1" spans="1:7">
      <c r="A97" s="60" t="s">
        <v>191</v>
      </c>
      <c r="B97" s="60" t="s">
        <v>139</v>
      </c>
      <c r="C97" s="60" t="s">
        <v>166</v>
      </c>
      <c r="D97" s="60" t="s">
        <v>200</v>
      </c>
      <c r="E97" s="84">
        <v>207.33</v>
      </c>
      <c r="F97" s="84"/>
      <c r="G97" s="84">
        <v>207.33</v>
      </c>
    </row>
    <row r="98" s="19" customFormat="1" ht="15.4" customHeight="1" spans="1:7">
      <c r="A98" s="60" t="s">
        <v>191</v>
      </c>
      <c r="B98" s="60" t="s">
        <v>139</v>
      </c>
      <c r="C98" s="60" t="s">
        <v>170</v>
      </c>
      <c r="D98" s="60" t="s">
        <v>171</v>
      </c>
      <c r="E98" s="84">
        <v>226.47</v>
      </c>
      <c r="F98" s="84">
        <v>196.47</v>
      </c>
      <c r="G98" s="84">
        <v>30</v>
      </c>
    </row>
    <row r="99" s="19" customFormat="1" ht="16.35" customHeight="1" spans="1:7">
      <c r="A99" s="60" t="s">
        <v>141</v>
      </c>
      <c r="B99" s="60"/>
      <c r="C99" s="60"/>
      <c r="D99" s="60" t="s">
        <v>36</v>
      </c>
      <c r="E99" s="84">
        <v>14.99</v>
      </c>
      <c r="F99" s="84">
        <v>14.99</v>
      </c>
      <c r="G99" s="84"/>
    </row>
    <row r="100" s="19" customFormat="1" ht="16.35" customHeight="1" spans="1:7">
      <c r="A100" s="60" t="s">
        <v>141</v>
      </c>
      <c r="B100" s="60" t="s">
        <v>142</v>
      </c>
      <c r="C100" s="60"/>
      <c r="D100" s="60" t="s">
        <v>143</v>
      </c>
      <c r="E100" s="84">
        <v>14.57</v>
      </c>
      <c r="F100" s="84">
        <v>14.57</v>
      </c>
      <c r="G100" s="84"/>
    </row>
    <row r="101" s="19" customFormat="1" ht="15.4" customHeight="1" spans="1:7">
      <c r="A101" s="60" t="s">
        <v>141</v>
      </c>
      <c r="B101" s="60" t="s">
        <v>142</v>
      </c>
      <c r="C101" s="60" t="s">
        <v>142</v>
      </c>
      <c r="D101" s="60" t="s">
        <v>144</v>
      </c>
      <c r="E101" s="84">
        <v>14.57</v>
      </c>
      <c r="F101" s="84">
        <v>14.57</v>
      </c>
      <c r="G101" s="84"/>
    </row>
    <row r="102" s="19" customFormat="1" ht="16.35" customHeight="1" spans="1:7">
      <c r="A102" s="60" t="s">
        <v>141</v>
      </c>
      <c r="B102" s="60" t="s">
        <v>145</v>
      </c>
      <c r="C102" s="60"/>
      <c r="D102" s="60" t="s">
        <v>146</v>
      </c>
      <c r="E102" s="84">
        <v>0.42</v>
      </c>
      <c r="F102" s="84">
        <v>0.42</v>
      </c>
      <c r="G102" s="84"/>
    </row>
    <row r="103" s="19" customFormat="1" ht="15.4" customHeight="1" spans="1:7">
      <c r="A103" s="60" t="s">
        <v>141</v>
      </c>
      <c r="B103" s="60" t="s">
        <v>145</v>
      </c>
      <c r="C103" s="60" t="s">
        <v>145</v>
      </c>
      <c r="D103" s="60" t="s">
        <v>146</v>
      </c>
      <c r="E103" s="84">
        <v>0.42</v>
      </c>
      <c r="F103" s="84">
        <v>0.42</v>
      </c>
      <c r="G103" s="84"/>
    </row>
    <row r="104" s="19" customFormat="1" ht="16.35" customHeight="1" spans="1:7">
      <c r="A104" s="60" t="s">
        <v>147</v>
      </c>
      <c r="B104" s="60"/>
      <c r="C104" s="60"/>
      <c r="D104" s="60" t="s">
        <v>39</v>
      </c>
      <c r="E104" s="84">
        <v>6.64</v>
      </c>
      <c r="F104" s="84">
        <v>6.64</v>
      </c>
      <c r="G104" s="84"/>
    </row>
    <row r="105" s="19" customFormat="1" ht="16.35" customHeight="1" spans="1:7">
      <c r="A105" s="60" t="s">
        <v>147</v>
      </c>
      <c r="B105" s="60" t="s">
        <v>152</v>
      </c>
      <c r="C105" s="60"/>
      <c r="D105" s="60" t="s">
        <v>153</v>
      </c>
      <c r="E105" s="84">
        <v>6.64</v>
      </c>
      <c r="F105" s="84">
        <v>6.64</v>
      </c>
      <c r="G105" s="84"/>
    </row>
    <row r="106" s="19" customFormat="1" ht="15.4" customHeight="1" spans="1:7">
      <c r="A106" s="60" t="s">
        <v>147</v>
      </c>
      <c r="B106" s="60" t="s">
        <v>152</v>
      </c>
      <c r="C106" s="60" t="s">
        <v>154</v>
      </c>
      <c r="D106" s="60" t="s">
        <v>155</v>
      </c>
      <c r="E106" s="84">
        <v>0.63</v>
      </c>
      <c r="F106" s="84">
        <v>0.63</v>
      </c>
      <c r="G106" s="84"/>
    </row>
    <row r="107" s="19" customFormat="1" ht="15.4" customHeight="1" spans="1:7">
      <c r="A107" s="60" t="s">
        <v>147</v>
      </c>
      <c r="B107" s="60" t="s">
        <v>152</v>
      </c>
      <c r="C107" s="60" t="s">
        <v>156</v>
      </c>
      <c r="D107" s="60" t="s">
        <v>157</v>
      </c>
      <c r="E107" s="84">
        <v>5.75</v>
      </c>
      <c r="F107" s="84">
        <v>5.75</v>
      </c>
      <c r="G107" s="84"/>
    </row>
    <row r="108" s="19" customFormat="1" ht="15.4" customHeight="1" spans="1:7">
      <c r="A108" s="60" t="s">
        <v>147</v>
      </c>
      <c r="B108" s="60" t="s">
        <v>152</v>
      </c>
      <c r="C108" s="60" t="s">
        <v>145</v>
      </c>
      <c r="D108" s="60" t="s">
        <v>158</v>
      </c>
      <c r="E108" s="84">
        <v>0.26</v>
      </c>
      <c r="F108" s="84">
        <v>0.26</v>
      </c>
      <c r="G108" s="84"/>
    </row>
    <row r="109" s="19" customFormat="1" ht="16.35" customHeight="1" spans="1:7">
      <c r="A109" s="60" t="s">
        <v>159</v>
      </c>
      <c r="B109" s="60"/>
      <c r="C109" s="60"/>
      <c r="D109" s="60" t="s">
        <v>60</v>
      </c>
      <c r="E109" s="84">
        <v>11.13</v>
      </c>
      <c r="F109" s="84">
        <v>11.13</v>
      </c>
      <c r="G109" s="84"/>
    </row>
    <row r="110" s="19" customFormat="1" ht="16.35" customHeight="1" spans="1:7">
      <c r="A110" s="60" t="s">
        <v>159</v>
      </c>
      <c r="B110" s="60" t="s">
        <v>156</v>
      </c>
      <c r="C110" s="60"/>
      <c r="D110" s="60" t="s">
        <v>160</v>
      </c>
      <c r="E110" s="84">
        <v>11.13</v>
      </c>
      <c r="F110" s="84">
        <v>11.13</v>
      </c>
      <c r="G110" s="84"/>
    </row>
    <row r="111" s="19" customFormat="1" ht="15.4" customHeight="1" spans="1:7">
      <c r="A111" s="60" t="s">
        <v>159</v>
      </c>
      <c r="B111" s="60" t="s">
        <v>156</v>
      </c>
      <c r="C111" s="60" t="s">
        <v>154</v>
      </c>
      <c r="D111" s="60" t="s">
        <v>161</v>
      </c>
      <c r="E111" s="84">
        <v>11.13</v>
      </c>
      <c r="F111" s="84">
        <v>11.13</v>
      </c>
      <c r="G111" s="84"/>
    </row>
    <row r="112" s="19" customFormat="1" ht="16.35" customHeight="1" spans="1:7">
      <c r="A112" s="83" t="s">
        <v>98</v>
      </c>
      <c r="B112" s="83"/>
      <c r="C112" s="83"/>
      <c r="D112" s="83"/>
      <c r="E112" s="83"/>
      <c r="F112" s="83"/>
      <c r="G112" s="83"/>
    </row>
    <row r="113" s="19" customFormat="1" ht="16.35" customHeight="1" spans="1:7">
      <c r="A113" s="60" t="s">
        <v>191</v>
      </c>
      <c r="B113" s="60"/>
      <c r="C113" s="60"/>
      <c r="D113" s="60" t="s">
        <v>15</v>
      </c>
      <c r="E113" s="84">
        <v>970.36</v>
      </c>
      <c r="F113" s="84">
        <v>387.64</v>
      </c>
      <c r="G113" s="84">
        <v>582.72</v>
      </c>
    </row>
    <row r="114" s="19" customFormat="1" ht="16.35" customHeight="1" spans="1:7">
      <c r="A114" s="60" t="s">
        <v>191</v>
      </c>
      <c r="B114" s="60" t="s">
        <v>139</v>
      </c>
      <c r="C114" s="60"/>
      <c r="D114" s="60" t="s">
        <v>192</v>
      </c>
      <c r="E114" s="84">
        <v>6.72</v>
      </c>
      <c r="F114" s="84"/>
      <c r="G114" s="84">
        <v>6.72</v>
      </c>
    </row>
    <row r="115" s="19" customFormat="1" ht="15.4" customHeight="1" spans="1:7">
      <c r="A115" s="60" t="s">
        <v>191</v>
      </c>
      <c r="B115" s="60" t="s">
        <v>139</v>
      </c>
      <c r="C115" s="60" t="s">
        <v>137</v>
      </c>
      <c r="D115" s="60" t="s">
        <v>202</v>
      </c>
      <c r="E115" s="84">
        <v>6.72</v>
      </c>
      <c r="F115" s="84"/>
      <c r="G115" s="84">
        <v>6.72</v>
      </c>
    </row>
    <row r="116" s="19" customFormat="1" ht="16.35" customHeight="1" spans="1:7">
      <c r="A116" s="60" t="s">
        <v>191</v>
      </c>
      <c r="B116" s="60" t="s">
        <v>203</v>
      </c>
      <c r="C116" s="60"/>
      <c r="D116" s="60" t="s">
        <v>204</v>
      </c>
      <c r="E116" s="84">
        <v>123.5</v>
      </c>
      <c r="F116" s="84">
        <v>123.5</v>
      </c>
      <c r="G116" s="84"/>
    </row>
    <row r="117" s="19" customFormat="1" ht="15.4" customHeight="1" spans="1:7">
      <c r="A117" s="60" t="s">
        <v>191</v>
      </c>
      <c r="B117" s="60" t="s">
        <v>203</v>
      </c>
      <c r="C117" s="60" t="s">
        <v>166</v>
      </c>
      <c r="D117" s="60" t="s">
        <v>205</v>
      </c>
      <c r="E117" s="84">
        <v>123.5</v>
      </c>
      <c r="F117" s="84">
        <v>123.5</v>
      </c>
      <c r="G117" s="84"/>
    </row>
    <row r="118" s="19" customFormat="1" ht="16.35" customHeight="1" spans="1:7">
      <c r="A118" s="60" t="s">
        <v>191</v>
      </c>
      <c r="B118" s="60" t="s">
        <v>206</v>
      </c>
      <c r="C118" s="60"/>
      <c r="D118" s="60" t="s">
        <v>207</v>
      </c>
      <c r="E118" s="84">
        <v>688.7</v>
      </c>
      <c r="F118" s="84">
        <v>264.14</v>
      </c>
      <c r="G118" s="84">
        <v>424.56</v>
      </c>
    </row>
    <row r="119" s="19" customFormat="1" ht="15.4" customHeight="1" spans="1:7">
      <c r="A119" s="60" t="s">
        <v>191</v>
      </c>
      <c r="B119" s="60" t="s">
        <v>206</v>
      </c>
      <c r="C119" s="60" t="s">
        <v>154</v>
      </c>
      <c r="D119" s="60" t="s">
        <v>164</v>
      </c>
      <c r="E119" s="84">
        <v>32.65</v>
      </c>
      <c r="F119" s="84">
        <v>32.65</v>
      </c>
      <c r="G119" s="84"/>
    </row>
    <row r="120" s="19" customFormat="1" ht="15.4" customHeight="1" spans="1:7">
      <c r="A120" s="60" t="s">
        <v>191</v>
      </c>
      <c r="B120" s="60" t="s">
        <v>206</v>
      </c>
      <c r="C120" s="60" t="s">
        <v>156</v>
      </c>
      <c r="D120" s="60" t="s">
        <v>165</v>
      </c>
      <c r="E120" s="84">
        <v>227.56</v>
      </c>
      <c r="F120" s="84"/>
      <c r="G120" s="84">
        <v>227.56</v>
      </c>
    </row>
    <row r="121" s="19" customFormat="1" ht="15.4" customHeight="1" spans="1:7">
      <c r="A121" s="60" t="s">
        <v>191</v>
      </c>
      <c r="B121" s="60" t="s">
        <v>206</v>
      </c>
      <c r="C121" s="60" t="s">
        <v>170</v>
      </c>
      <c r="D121" s="60" t="s">
        <v>171</v>
      </c>
      <c r="E121" s="84">
        <v>231.49</v>
      </c>
      <c r="F121" s="84">
        <v>231.49</v>
      </c>
      <c r="G121" s="84"/>
    </row>
    <row r="122" s="19" customFormat="1" ht="15.4" customHeight="1" spans="1:7">
      <c r="A122" s="60" t="s">
        <v>191</v>
      </c>
      <c r="B122" s="60" t="s">
        <v>206</v>
      </c>
      <c r="C122" s="60" t="s">
        <v>145</v>
      </c>
      <c r="D122" s="60" t="s">
        <v>208</v>
      </c>
      <c r="E122" s="84">
        <v>197</v>
      </c>
      <c r="F122" s="84"/>
      <c r="G122" s="84">
        <v>197</v>
      </c>
    </row>
    <row r="123" s="19" customFormat="1" ht="16.35" customHeight="1" spans="1:7">
      <c r="A123" s="60" t="s">
        <v>191</v>
      </c>
      <c r="B123" s="60" t="s">
        <v>209</v>
      </c>
      <c r="C123" s="60"/>
      <c r="D123" s="60" t="s">
        <v>210</v>
      </c>
      <c r="E123" s="84">
        <v>30</v>
      </c>
      <c r="F123" s="84"/>
      <c r="G123" s="84">
        <v>30</v>
      </c>
    </row>
    <row r="124" s="19" customFormat="1" ht="15.4" customHeight="1" spans="1:7">
      <c r="A124" s="60" t="s">
        <v>191</v>
      </c>
      <c r="B124" s="60" t="s">
        <v>209</v>
      </c>
      <c r="C124" s="60" t="s">
        <v>145</v>
      </c>
      <c r="D124" s="60" t="s">
        <v>211</v>
      </c>
      <c r="E124" s="84">
        <v>30</v>
      </c>
      <c r="F124" s="84"/>
      <c r="G124" s="84">
        <v>30</v>
      </c>
    </row>
    <row r="125" s="19" customFormat="1" ht="16.35" customHeight="1" spans="1:7">
      <c r="A125" s="60" t="s">
        <v>191</v>
      </c>
      <c r="B125" s="60" t="s">
        <v>212</v>
      </c>
      <c r="C125" s="60"/>
      <c r="D125" s="60" t="s">
        <v>213</v>
      </c>
      <c r="E125" s="84">
        <v>121.44</v>
      </c>
      <c r="F125" s="84"/>
      <c r="G125" s="84">
        <v>121.44</v>
      </c>
    </row>
    <row r="126" s="19" customFormat="1" ht="15.4" customHeight="1" spans="1:7">
      <c r="A126" s="60" t="s">
        <v>191</v>
      </c>
      <c r="B126" s="60" t="s">
        <v>212</v>
      </c>
      <c r="C126" s="60" t="s">
        <v>156</v>
      </c>
      <c r="D126" s="60" t="s">
        <v>165</v>
      </c>
      <c r="E126" s="84">
        <v>121.44</v>
      </c>
      <c r="F126" s="84"/>
      <c r="G126" s="84">
        <v>121.44</v>
      </c>
    </row>
    <row r="127" s="19" customFormat="1" ht="16.35" customHeight="1" spans="1:7">
      <c r="A127" s="60" t="s">
        <v>214</v>
      </c>
      <c r="B127" s="60"/>
      <c r="C127" s="60"/>
      <c r="D127" s="60" t="s">
        <v>215</v>
      </c>
      <c r="E127" s="84">
        <v>2</v>
      </c>
      <c r="F127" s="84"/>
      <c r="G127" s="84">
        <v>2</v>
      </c>
    </row>
    <row r="128" s="19" customFormat="1" ht="16.35" customHeight="1" spans="1:7">
      <c r="A128" s="60" t="s">
        <v>214</v>
      </c>
      <c r="B128" s="60" t="s">
        <v>166</v>
      </c>
      <c r="C128" s="60"/>
      <c r="D128" s="60" t="s">
        <v>216</v>
      </c>
      <c r="E128" s="84">
        <v>2</v>
      </c>
      <c r="F128" s="84"/>
      <c r="G128" s="84">
        <v>2</v>
      </c>
    </row>
    <row r="129" s="19" customFormat="1" ht="15.4" customHeight="1" spans="1:7">
      <c r="A129" s="60" t="s">
        <v>214</v>
      </c>
      <c r="B129" s="60" t="s">
        <v>166</v>
      </c>
      <c r="C129" s="60" t="s">
        <v>156</v>
      </c>
      <c r="D129" s="60" t="s">
        <v>165</v>
      </c>
      <c r="E129" s="84">
        <v>2</v>
      </c>
      <c r="F129" s="84"/>
      <c r="G129" s="84">
        <v>2</v>
      </c>
    </row>
    <row r="130" s="19" customFormat="1" ht="16.35" customHeight="1" spans="1:7">
      <c r="A130" s="60" t="s">
        <v>136</v>
      </c>
      <c r="B130" s="60"/>
      <c r="C130" s="60"/>
      <c r="D130" s="60" t="s">
        <v>27</v>
      </c>
      <c r="E130" s="84">
        <v>16.28</v>
      </c>
      <c r="F130" s="84"/>
      <c r="G130" s="84">
        <v>16.28</v>
      </c>
    </row>
    <row r="131" s="19" customFormat="1" ht="16.35" customHeight="1" spans="1:7">
      <c r="A131" s="60" t="s">
        <v>136</v>
      </c>
      <c r="B131" s="60" t="s">
        <v>137</v>
      </c>
      <c r="C131" s="60"/>
      <c r="D131" s="60" t="s">
        <v>138</v>
      </c>
      <c r="E131" s="84">
        <v>16.28</v>
      </c>
      <c r="F131" s="84"/>
      <c r="G131" s="84">
        <v>16.28</v>
      </c>
    </row>
    <row r="132" s="19" customFormat="1" ht="15.4" customHeight="1" spans="1:7">
      <c r="A132" s="60" t="s">
        <v>136</v>
      </c>
      <c r="B132" s="60" t="s">
        <v>137</v>
      </c>
      <c r="C132" s="60" t="s">
        <v>139</v>
      </c>
      <c r="D132" s="60" t="s">
        <v>140</v>
      </c>
      <c r="E132" s="84">
        <v>16.28</v>
      </c>
      <c r="F132" s="84"/>
      <c r="G132" s="84">
        <v>16.28</v>
      </c>
    </row>
    <row r="133" s="19" customFormat="1" ht="16.35" customHeight="1" spans="1:7">
      <c r="A133" s="60" t="s">
        <v>141</v>
      </c>
      <c r="B133" s="60"/>
      <c r="C133" s="60"/>
      <c r="D133" s="60" t="s">
        <v>36</v>
      </c>
      <c r="E133" s="84">
        <v>51.91</v>
      </c>
      <c r="F133" s="84">
        <v>23.15</v>
      </c>
      <c r="G133" s="84">
        <v>28.76</v>
      </c>
    </row>
    <row r="134" s="19" customFormat="1" ht="16.35" customHeight="1" spans="1:7">
      <c r="A134" s="60" t="s">
        <v>141</v>
      </c>
      <c r="B134" s="60" t="s">
        <v>154</v>
      </c>
      <c r="C134" s="60"/>
      <c r="D134" s="60" t="s">
        <v>217</v>
      </c>
      <c r="E134" s="84">
        <v>28.76</v>
      </c>
      <c r="F134" s="84"/>
      <c r="G134" s="84">
        <v>28.76</v>
      </c>
    </row>
    <row r="135" s="19" customFormat="1" ht="15.4" customHeight="1" spans="1:7">
      <c r="A135" s="60" t="s">
        <v>141</v>
      </c>
      <c r="B135" s="60" t="s">
        <v>154</v>
      </c>
      <c r="C135" s="60" t="s">
        <v>142</v>
      </c>
      <c r="D135" s="60" t="s">
        <v>218</v>
      </c>
      <c r="E135" s="84">
        <v>24.76</v>
      </c>
      <c r="F135" s="84"/>
      <c r="G135" s="84">
        <v>24.76</v>
      </c>
    </row>
    <row r="136" s="19" customFormat="1" ht="15.4" customHeight="1" spans="1:7">
      <c r="A136" s="60" t="s">
        <v>141</v>
      </c>
      <c r="B136" s="60" t="s">
        <v>154</v>
      </c>
      <c r="C136" s="60" t="s">
        <v>219</v>
      </c>
      <c r="D136" s="60" t="s">
        <v>220</v>
      </c>
      <c r="E136" s="84">
        <v>4</v>
      </c>
      <c r="F136" s="84"/>
      <c r="G136" s="84">
        <v>4</v>
      </c>
    </row>
    <row r="137" s="19" customFormat="1" ht="16.35" customHeight="1" spans="1:7">
      <c r="A137" s="60" t="s">
        <v>141</v>
      </c>
      <c r="B137" s="60" t="s">
        <v>142</v>
      </c>
      <c r="C137" s="60"/>
      <c r="D137" s="60" t="s">
        <v>143</v>
      </c>
      <c r="E137" s="84">
        <v>22.74</v>
      </c>
      <c r="F137" s="84">
        <v>22.74</v>
      </c>
      <c r="G137" s="84"/>
    </row>
    <row r="138" s="19" customFormat="1" ht="15.4" customHeight="1" spans="1:7">
      <c r="A138" s="60" t="s">
        <v>141</v>
      </c>
      <c r="B138" s="60" t="s">
        <v>142</v>
      </c>
      <c r="C138" s="60" t="s">
        <v>156</v>
      </c>
      <c r="D138" s="60" t="s">
        <v>221</v>
      </c>
      <c r="E138" s="84">
        <v>5.05</v>
      </c>
      <c r="F138" s="84">
        <v>5.05</v>
      </c>
      <c r="G138" s="84"/>
    </row>
    <row r="139" s="19" customFormat="1" ht="15.4" customHeight="1" spans="1:7">
      <c r="A139" s="60" t="s">
        <v>141</v>
      </c>
      <c r="B139" s="60" t="s">
        <v>142</v>
      </c>
      <c r="C139" s="60" t="s">
        <v>142</v>
      </c>
      <c r="D139" s="60" t="s">
        <v>144</v>
      </c>
      <c r="E139" s="84">
        <v>17.69</v>
      </c>
      <c r="F139" s="84">
        <v>17.69</v>
      </c>
      <c r="G139" s="84"/>
    </row>
    <row r="140" s="19" customFormat="1" ht="16.35" customHeight="1" spans="1:7">
      <c r="A140" s="60" t="s">
        <v>141</v>
      </c>
      <c r="B140" s="60" t="s">
        <v>145</v>
      </c>
      <c r="C140" s="60"/>
      <c r="D140" s="60" t="s">
        <v>146</v>
      </c>
      <c r="E140" s="84">
        <v>0.41</v>
      </c>
      <c r="F140" s="84">
        <v>0.41</v>
      </c>
      <c r="G140" s="84"/>
    </row>
    <row r="141" s="19" customFormat="1" ht="15.4" customHeight="1" spans="1:7">
      <c r="A141" s="60" t="s">
        <v>141</v>
      </c>
      <c r="B141" s="60" t="s">
        <v>145</v>
      </c>
      <c r="C141" s="60" t="s">
        <v>145</v>
      </c>
      <c r="D141" s="60" t="s">
        <v>146</v>
      </c>
      <c r="E141" s="84">
        <v>0.41</v>
      </c>
      <c r="F141" s="84">
        <v>0.41</v>
      </c>
      <c r="G141" s="84"/>
    </row>
    <row r="142" s="19" customFormat="1" ht="16.35" customHeight="1" spans="1:7">
      <c r="A142" s="60" t="s">
        <v>147</v>
      </c>
      <c r="B142" s="60"/>
      <c r="C142" s="60"/>
      <c r="D142" s="60" t="s">
        <v>39</v>
      </c>
      <c r="E142" s="84">
        <v>61.55</v>
      </c>
      <c r="F142" s="84">
        <v>61.55</v>
      </c>
      <c r="G142" s="84"/>
    </row>
    <row r="143" s="19" customFormat="1" ht="16.35" customHeight="1" spans="1:7">
      <c r="A143" s="60" t="s">
        <v>147</v>
      </c>
      <c r="B143" s="60" t="s">
        <v>152</v>
      </c>
      <c r="C143" s="60"/>
      <c r="D143" s="60" t="s">
        <v>153</v>
      </c>
      <c r="E143" s="84">
        <v>61.55</v>
      </c>
      <c r="F143" s="84">
        <v>61.55</v>
      </c>
      <c r="G143" s="84"/>
    </row>
    <row r="144" s="19" customFormat="1" ht="15.4" customHeight="1" spans="1:7">
      <c r="A144" s="60" t="s">
        <v>147</v>
      </c>
      <c r="B144" s="60" t="s">
        <v>152</v>
      </c>
      <c r="C144" s="60" t="s">
        <v>154</v>
      </c>
      <c r="D144" s="60" t="s">
        <v>155</v>
      </c>
      <c r="E144" s="84">
        <v>2.11</v>
      </c>
      <c r="F144" s="84">
        <v>2.11</v>
      </c>
      <c r="G144" s="84"/>
    </row>
    <row r="145" s="19" customFormat="1" ht="15.4" customHeight="1" spans="1:7">
      <c r="A145" s="60" t="s">
        <v>147</v>
      </c>
      <c r="B145" s="60" t="s">
        <v>152</v>
      </c>
      <c r="C145" s="60" t="s">
        <v>156</v>
      </c>
      <c r="D145" s="60" t="s">
        <v>157</v>
      </c>
      <c r="E145" s="84">
        <v>5.63</v>
      </c>
      <c r="F145" s="84">
        <v>5.63</v>
      </c>
      <c r="G145" s="84"/>
    </row>
    <row r="146" s="19" customFormat="1" ht="15.4" customHeight="1" spans="1:7">
      <c r="A146" s="60" t="s">
        <v>147</v>
      </c>
      <c r="B146" s="60" t="s">
        <v>152</v>
      </c>
      <c r="C146" s="60" t="s">
        <v>145</v>
      </c>
      <c r="D146" s="60" t="s">
        <v>158</v>
      </c>
      <c r="E146" s="84">
        <v>53.81</v>
      </c>
      <c r="F146" s="84">
        <v>53.81</v>
      </c>
      <c r="G146" s="84"/>
    </row>
    <row r="147" s="19" customFormat="1" ht="16.35" customHeight="1" spans="1:7">
      <c r="A147" s="60" t="s">
        <v>159</v>
      </c>
      <c r="B147" s="60"/>
      <c r="C147" s="60"/>
      <c r="D147" s="60" t="s">
        <v>60</v>
      </c>
      <c r="E147" s="84">
        <v>13.83</v>
      </c>
      <c r="F147" s="84">
        <v>13.83</v>
      </c>
      <c r="G147" s="84"/>
    </row>
    <row r="148" s="19" customFormat="1" ht="16.35" customHeight="1" spans="1:7">
      <c r="A148" s="60" t="s">
        <v>159</v>
      </c>
      <c r="B148" s="60" t="s">
        <v>156</v>
      </c>
      <c r="C148" s="60"/>
      <c r="D148" s="60" t="s">
        <v>160</v>
      </c>
      <c r="E148" s="84">
        <v>13.83</v>
      </c>
      <c r="F148" s="84">
        <v>13.83</v>
      </c>
      <c r="G148" s="84"/>
    </row>
    <row r="149" s="19" customFormat="1" ht="15.4" customHeight="1" spans="1:7">
      <c r="A149" s="60" t="s">
        <v>159</v>
      </c>
      <c r="B149" s="60" t="s">
        <v>156</v>
      </c>
      <c r="C149" s="60" t="s">
        <v>154</v>
      </c>
      <c r="D149" s="60" t="s">
        <v>161</v>
      </c>
      <c r="E149" s="84">
        <v>13.83</v>
      </c>
      <c r="F149" s="84">
        <v>13.83</v>
      </c>
      <c r="G149" s="84"/>
    </row>
    <row r="150" s="19" customFormat="1" ht="16.35" customHeight="1" spans="1:7">
      <c r="A150" s="83" t="s">
        <v>100</v>
      </c>
      <c r="B150" s="83"/>
      <c r="C150" s="83"/>
      <c r="D150" s="83"/>
      <c r="E150" s="83"/>
      <c r="F150" s="83"/>
      <c r="G150" s="83"/>
    </row>
    <row r="151" s="19" customFormat="1" ht="16.35" customHeight="1" spans="1:7">
      <c r="A151" s="60" t="s">
        <v>191</v>
      </c>
      <c r="B151" s="60"/>
      <c r="C151" s="60"/>
      <c r="D151" s="60" t="s">
        <v>15</v>
      </c>
      <c r="E151" s="84">
        <v>446.77</v>
      </c>
      <c r="F151" s="84">
        <v>144.27</v>
      </c>
      <c r="G151" s="84">
        <v>302.5</v>
      </c>
    </row>
    <row r="152" s="19" customFormat="1" ht="16.35" customHeight="1" spans="1:7">
      <c r="A152" s="60" t="s">
        <v>191</v>
      </c>
      <c r="B152" s="60" t="s">
        <v>148</v>
      </c>
      <c r="C152" s="60"/>
      <c r="D152" s="60" t="s">
        <v>223</v>
      </c>
      <c r="E152" s="84">
        <v>446.77</v>
      </c>
      <c r="F152" s="84">
        <v>144.27</v>
      </c>
      <c r="G152" s="84">
        <v>302.5</v>
      </c>
    </row>
    <row r="153" s="19" customFormat="1" ht="15.4" customHeight="1" spans="1:7">
      <c r="A153" s="60" t="s">
        <v>191</v>
      </c>
      <c r="B153" s="60" t="s">
        <v>148</v>
      </c>
      <c r="C153" s="60" t="s">
        <v>154</v>
      </c>
      <c r="D153" s="60" t="s">
        <v>164</v>
      </c>
      <c r="E153" s="84">
        <v>8.08</v>
      </c>
      <c r="F153" s="84">
        <v>8.08</v>
      </c>
      <c r="G153" s="84"/>
    </row>
    <row r="154" s="19" customFormat="1" ht="15.4" customHeight="1" spans="1:7">
      <c r="A154" s="60" t="s">
        <v>191</v>
      </c>
      <c r="B154" s="60" t="s">
        <v>148</v>
      </c>
      <c r="C154" s="60" t="s">
        <v>156</v>
      </c>
      <c r="D154" s="60" t="s">
        <v>165</v>
      </c>
      <c r="E154" s="84">
        <v>302.5</v>
      </c>
      <c r="F154" s="84"/>
      <c r="G154" s="84">
        <v>302.5</v>
      </c>
    </row>
    <row r="155" s="19" customFormat="1" ht="15.4" customHeight="1" spans="1:7">
      <c r="A155" s="60" t="s">
        <v>191</v>
      </c>
      <c r="B155" s="60" t="s">
        <v>148</v>
      </c>
      <c r="C155" s="60" t="s">
        <v>170</v>
      </c>
      <c r="D155" s="60" t="s">
        <v>171</v>
      </c>
      <c r="E155" s="84">
        <v>136.19</v>
      </c>
      <c r="F155" s="84">
        <v>136.19</v>
      </c>
      <c r="G155" s="84"/>
    </row>
    <row r="156" s="19" customFormat="1" ht="16.35" customHeight="1" spans="1:7">
      <c r="A156" s="60" t="s">
        <v>141</v>
      </c>
      <c r="B156" s="60"/>
      <c r="C156" s="60"/>
      <c r="D156" s="60" t="s">
        <v>36</v>
      </c>
      <c r="E156" s="84">
        <v>10.17</v>
      </c>
      <c r="F156" s="84">
        <v>10.17</v>
      </c>
      <c r="G156" s="84"/>
    </row>
    <row r="157" s="19" customFormat="1" ht="16.35" customHeight="1" spans="1:7">
      <c r="A157" s="60" t="s">
        <v>141</v>
      </c>
      <c r="B157" s="60" t="s">
        <v>142</v>
      </c>
      <c r="C157" s="60"/>
      <c r="D157" s="60" t="s">
        <v>143</v>
      </c>
      <c r="E157" s="84">
        <v>9.89</v>
      </c>
      <c r="F157" s="84">
        <v>9.89</v>
      </c>
      <c r="G157" s="84"/>
    </row>
    <row r="158" s="19" customFormat="1" ht="15.4" customHeight="1" spans="1:7">
      <c r="A158" s="60" t="s">
        <v>141</v>
      </c>
      <c r="B158" s="60" t="s">
        <v>142</v>
      </c>
      <c r="C158" s="60" t="s">
        <v>142</v>
      </c>
      <c r="D158" s="60" t="s">
        <v>144</v>
      </c>
      <c r="E158" s="84">
        <v>9.89</v>
      </c>
      <c r="F158" s="84">
        <v>9.89</v>
      </c>
      <c r="G158" s="84"/>
    </row>
    <row r="159" s="19" customFormat="1" ht="16.35" customHeight="1" spans="1:7">
      <c r="A159" s="60" t="s">
        <v>141</v>
      </c>
      <c r="B159" s="60" t="s">
        <v>145</v>
      </c>
      <c r="C159" s="60"/>
      <c r="D159" s="60" t="s">
        <v>146</v>
      </c>
      <c r="E159" s="84">
        <v>0.28</v>
      </c>
      <c r="F159" s="84">
        <v>0.28</v>
      </c>
      <c r="G159" s="84"/>
    </row>
    <row r="160" s="19" customFormat="1" ht="15.4" customHeight="1" spans="1:7">
      <c r="A160" s="60" t="s">
        <v>141</v>
      </c>
      <c r="B160" s="60" t="s">
        <v>145</v>
      </c>
      <c r="C160" s="60" t="s">
        <v>145</v>
      </c>
      <c r="D160" s="60" t="s">
        <v>146</v>
      </c>
      <c r="E160" s="84">
        <v>0.28</v>
      </c>
      <c r="F160" s="84">
        <v>0.28</v>
      </c>
      <c r="G160" s="84"/>
    </row>
    <row r="161" s="19" customFormat="1" ht="16.35" customHeight="1" spans="1:7">
      <c r="A161" s="60" t="s">
        <v>147</v>
      </c>
      <c r="B161" s="60"/>
      <c r="C161" s="60"/>
      <c r="D161" s="60" t="s">
        <v>39</v>
      </c>
      <c r="E161" s="84">
        <v>4.5</v>
      </c>
      <c r="F161" s="84">
        <v>4.5</v>
      </c>
      <c r="G161" s="84"/>
    </row>
    <row r="162" s="19" customFormat="1" ht="16.35" customHeight="1" spans="1:7">
      <c r="A162" s="60" t="s">
        <v>147</v>
      </c>
      <c r="B162" s="60" t="s">
        <v>152</v>
      </c>
      <c r="C162" s="60"/>
      <c r="D162" s="60" t="s">
        <v>153</v>
      </c>
      <c r="E162" s="84">
        <v>4.5</v>
      </c>
      <c r="F162" s="84">
        <v>4.5</v>
      </c>
      <c r="G162" s="84"/>
    </row>
    <row r="163" s="19" customFormat="1" ht="15.4" customHeight="1" spans="1:7">
      <c r="A163" s="60" t="s">
        <v>147</v>
      </c>
      <c r="B163" s="60" t="s">
        <v>152</v>
      </c>
      <c r="C163" s="60" t="s">
        <v>154</v>
      </c>
      <c r="D163" s="60" t="s">
        <v>155</v>
      </c>
      <c r="E163" s="84">
        <v>0.52</v>
      </c>
      <c r="F163" s="84">
        <v>0.52</v>
      </c>
      <c r="G163" s="84"/>
    </row>
    <row r="164" s="19" customFormat="1" ht="15.4" customHeight="1" spans="1:7">
      <c r="A164" s="60" t="s">
        <v>147</v>
      </c>
      <c r="B164" s="60" t="s">
        <v>152</v>
      </c>
      <c r="C164" s="60" t="s">
        <v>156</v>
      </c>
      <c r="D164" s="60" t="s">
        <v>157</v>
      </c>
      <c r="E164" s="84">
        <v>3.81</v>
      </c>
      <c r="F164" s="84">
        <v>3.81</v>
      </c>
      <c r="G164" s="84"/>
    </row>
    <row r="165" s="19" customFormat="1" ht="15.4" customHeight="1" spans="1:7">
      <c r="A165" s="60" t="s">
        <v>147</v>
      </c>
      <c r="B165" s="60" t="s">
        <v>152</v>
      </c>
      <c r="C165" s="60" t="s">
        <v>145</v>
      </c>
      <c r="D165" s="60" t="s">
        <v>158</v>
      </c>
      <c r="E165" s="84">
        <v>0.17</v>
      </c>
      <c r="F165" s="84">
        <v>0.17</v>
      </c>
      <c r="G165" s="84"/>
    </row>
    <row r="166" s="19" customFormat="1" ht="16.35" customHeight="1" spans="1:7">
      <c r="A166" s="60" t="s">
        <v>159</v>
      </c>
      <c r="B166" s="60"/>
      <c r="C166" s="60"/>
      <c r="D166" s="60" t="s">
        <v>60</v>
      </c>
      <c r="E166" s="84">
        <v>7.57</v>
      </c>
      <c r="F166" s="84">
        <v>7.57</v>
      </c>
      <c r="G166" s="84"/>
    </row>
    <row r="167" s="19" customFormat="1" ht="16.35" customHeight="1" spans="1:7">
      <c r="A167" s="60" t="s">
        <v>159</v>
      </c>
      <c r="B167" s="60" t="s">
        <v>156</v>
      </c>
      <c r="C167" s="60"/>
      <c r="D167" s="60" t="s">
        <v>160</v>
      </c>
      <c r="E167" s="84">
        <v>7.57</v>
      </c>
      <c r="F167" s="84">
        <v>7.57</v>
      </c>
      <c r="G167" s="84"/>
    </row>
    <row r="168" s="19" customFormat="1" ht="15.4" customHeight="1" spans="1:7">
      <c r="A168" s="60" t="s">
        <v>159</v>
      </c>
      <c r="B168" s="60" t="s">
        <v>156</v>
      </c>
      <c r="C168" s="60" t="s">
        <v>154</v>
      </c>
      <c r="D168" s="60" t="s">
        <v>161</v>
      </c>
      <c r="E168" s="84">
        <v>7.57</v>
      </c>
      <c r="F168" s="84">
        <v>7.57</v>
      </c>
      <c r="G168" s="84"/>
    </row>
    <row r="169" s="19" customFormat="1" ht="16.35" customHeight="1" spans="1:7">
      <c r="A169" s="83" t="s">
        <v>108</v>
      </c>
      <c r="B169" s="83"/>
      <c r="C169" s="83"/>
      <c r="D169" s="83"/>
      <c r="E169" s="83"/>
      <c r="F169" s="83"/>
      <c r="G169" s="83"/>
    </row>
    <row r="170" s="19" customFormat="1" ht="16.35" customHeight="1" spans="1:7">
      <c r="A170" s="60" t="s">
        <v>191</v>
      </c>
      <c r="B170" s="60"/>
      <c r="C170" s="60"/>
      <c r="D170" s="60" t="s">
        <v>15</v>
      </c>
      <c r="E170" s="84">
        <v>272.46</v>
      </c>
      <c r="F170" s="84">
        <v>166.06</v>
      </c>
      <c r="G170" s="84">
        <v>106.4</v>
      </c>
    </row>
    <row r="171" s="19" customFormat="1" ht="16.35" customHeight="1" spans="1:7">
      <c r="A171" s="60" t="s">
        <v>191</v>
      </c>
      <c r="B171" s="60" t="s">
        <v>148</v>
      </c>
      <c r="C171" s="60"/>
      <c r="D171" s="60" t="s">
        <v>223</v>
      </c>
      <c r="E171" s="84">
        <v>266.46</v>
      </c>
      <c r="F171" s="84">
        <v>166.06</v>
      </c>
      <c r="G171" s="84">
        <v>100.4</v>
      </c>
    </row>
    <row r="172" s="19" customFormat="1" ht="15.4" customHeight="1" spans="1:7">
      <c r="A172" s="60" t="s">
        <v>191</v>
      </c>
      <c r="B172" s="60" t="s">
        <v>148</v>
      </c>
      <c r="C172" s="60" t="s">
        <v>156</v>
      </c>
      <c r="D172" s="60" t="s">
        <v>165</v>
      </c>
      <c r="E172" s="84">
        <v>100.4</v>
      </c>
      <c r="F172" s="84"/>
      <c r="G172" s="84">
        <v>100.4</v>
      </c>
    </row>
    <row r="173" s="19" customFormat="1" ht="15.4" customHeight="1" spans="1:7">
      <c r="A173" s="60" t="s">
        <v>191</v>
      </c>
      <c r="B173" s="60" t="s">
        <v>148</v>
      </c>
      <c r="C173" s="60" t="s">
        <v>170</v>
      </c>
      <c r="D173" s="60" t="s">
        <v>171</v>
      </c>
      <c r="E173" s="84">
        <v>166.06</v>
      </c>
      <c r="F173" s="84">
        <v>166.06</v>
      </c>
      <c r="G173" s="84"/>
    </row>
    <row r="174" s="19" customFormat="1" ht="16.35" customHeight="1" spans="1:7">
      <c r="A174" s="60" t="s">
        <v>191</v>
      </c>
      <c r="B174" s="60" t="s">
        <v>193</v>
      </c>
      <c r="C174" s="60"/>
      <c r="D174" s="60" t="s">
        <v>194</v>
      </c>
      <c r="E174" s="84">
        <v>6</v>
      </c>
      <c r="F174" s="84"/>
      <c r="G174" s="84">
        <v>6</v>
      </c>
    </row>
    <row r="175" s="19" customFormat="1" ht="15.4" customHeight="1" spans="1:7">
      <c r="A175" s="60" t="s">
        <v>191</v>
      </c>
      <c r="B175" s="60" t="s">
        <v>193</v>
      </c>
      <c r="C175" s="60" t="s">
        <v>137</v>
      </c>
      <c r="D175" s="60" t="s">
        <v>195</v>
      </c>
      <c r="E175" s="84">
        <v>6</v>
      </c>
      <c r="F175" s="84"/>
      <c r="G175" s="84">
        <v>6</v>
      </c>
    </row>
    <row r="176" s="19" customFormat="1" ht="16.35" customHeight="1" spans="1:7">
      <c r="A176" s="60" t="s">
        <v>141</v>
      </c>
      <c r="B176" s="60"/>
      <c r="C176" s="60"/>
      <c r="D176" s="60" t="s">
        <v>36</v>
      </c>
      <c r="E176" s="84">
        <v>14.62</v>
      </c>
      <c r="F176" s="84">
        <v>14.62</v>
      </c>
      <c r="G176" s="84"/>
    </row>
    <row r="177" s="19" customFormat="1" ht="16.35" customHeight="1" spans="1:7">
      <c r="A177" s="60" t="s">
        <v>141</v>
      </c>
      <c r="B177" s="60" t="s">
        <v>142</v>
      </c>
      <c r="C177" s="60"/>
      <c r="D177" s="60" t="s">
        <v>143</v>
      </c>
      <c r="E177" s="84">
        <v>14.17</v>
      </c>
      <c r="F177" s="84">
        <v>14.17</v>
      </c>
      <c r="G177" s="84"/>
    </row>
    <row r="178" s="19" customFormat="1" ht="15.4" customHeight="1" spans="1:7">
      <c r="A178" s="60" t="s">
        <v>141</v>
      </c>
      <c r="B178" s="60" t="s">
        <v>142</v>
      </c>
      <c r="C178" s="60" t="s">
        <v>142</v>
      </c>
      <c r="D178" s="60" t="s">
        <v>144</v>
      </c>
      <c r="E178" s="84">
        <v>14.17</v>
      </c>
      <c r="F178" s="84">
        <v>14.17</v>
      </c>
      <c r="G178" s="84"/>
    </row>
    <row r="179" s="19" customFormat="1" ht="16.35" customHeight="1" spans="1:7">
      <c r="A179" s="60" t="s">
        <v>141</v>
      </c>
      <c r="B179" s="60" t="s">
        <v>145</v>
      </c>
      <c r="C179" s="60"/>
      <c r="D179" s="60" t="s">
        <v>146</v>
      </c>
      <c r="E179" s="84">
        <v>0.45</v>
      </c>
      <c r="F179" s="84">
        <v>0.45</v>
      </c>
      <c r="G179" s="84"/>
    </row>
    <row r="180" s="19" customFormat="1" ht="15.4" customHeight="1" spans="1:7">
      <c r="A180" s="60" t="s">
        <v>141</v>
      </c>
      <c r="B180" s="60" t="s">
        <v>145</v>
      </c>
      <c r="C180" s="60" t="s">
        <v>145</v>
      </c>
      <c r="D180" s="60" t="s">
        <v>146</v>
      </c>
      <c r="E180" s="84">
        <v>0.45</v>
      </c>
      <c r="F180" s="84">
        <v>0.45</v>
      </c>
      <c r="G180" s="84"/>
    </row>
    <row r="181" s="19" customFormat="1" ht="16.35" customHeight="1" spans="1:7">
      <c r="A181" s="60" t="s">
        <v>147</v>
      </c>
      <c r="B181" s="60"/>
      <c r="C181" s="60"/>
      <c r="D181" s="60" t="s">
        <v>39</v>
      </c>
      <c r="E181" s="84">
        <v>6.46</v>
      </c>
      <c r="F181" s="84">
        <v>6.46</v>
      </c>
      <c r="G181" s="84"/>
    </row>
    <row r="182" s="19" customFormat="1" ht="16.35" customHeight="1" spans="1:7">
      <c r="A182" s="60" t="s">
        <v>147</v>
      </c>
      <c r="B182" s="60" t="s">
        <v>152</v>
      </c>
      <c r="C182" s="60"/>
      <c r="D182" s="60" t="s">
        <v>153</v>
      </c>
      <c r="E182" s="84">
        <v>6.46</v>
      </c>
      <c r="F182" s="84">
        <v>6.46</v>
      </c>
      <c r="G182" s="84"/>
    </row>
    <row r="183" s="19" customFormat="1" ht="15.4" customHeight="1" spans="1:7">
      <c r="A183" s="60" t="s">
        <v>147</v>
      </c>
      <c r="B183" s="60" t="s">
        <v>152</v>
      </c>
      <c r="C183" s="60" t="s">
        <v>156</v>
      </c>
      <c r="D183" s="60" t="s">
        <v>157</v>
      </c>
      <c r="E183" s="84">
        <v>6.2</v>
      </c>
      <c r="F183" s="84">
        <v>6.2</v>
      </c>
      <c r="G183" s="84"/>
    </row>
    <row r="184" s="19" customFormat="1" ht="15.4" customHeight="1" spans="1:7">
      <c r="A184" s="60" t="s">
        <v>147</v>
      </c>
      <c r="B184" s="60" t="s">
        <v>152</v>
      </c>
      <c r="C184" s="60" t="s">
        <v>145</v>
      </c>
      <c r="D184" s="60" t="s">
        <v>158</v>
      </c>
      <c r="E184" s="84">
        <v>0.26</v>
      </c>
      <c r="F184" s="84">
        <v>0.26</v>
      </c>
      <c r="G184" s="84"/>
    </row>
    <row r="185" s="19" customFormat="1" ht="16.35" customHeight="1" spans="1:7">
      <c r="A185" s="60" t="s">
        <v>159</v>
      </c>
      <c r="B185" s="60"/>
      <c r="C185" s="60"/>
      <c r="D185" s="60" t="s">
        <v>60</v>
      </c>
      <c r="E185" s="84">
        <v>11.04</v>
      </c>
      <c r="F185" s="84">
        <v>11.04</v>
      </c>
      <c r="G185" s="84"/>
    </row>
    <row r="186" s="19" customFormat="1" ht="16.35" customHeight="1" spans="1:7">
      <c r="A186" s="60" t="s">
        <v>159</v>
      </c>
      <c r="B186" s="60" t="s">
        <v>156</v>
      </c>
      <c r="C186" s="60"/>
      <c r="D186" s="60" t="s">
        <v>160</v>
      </c>
      <c r="E186" s="84">
        <v>11.04</v>
      </c>
      <c r="F186" s="84">
        <v>11.04</v>
      </c>
      <c r="G186" s="84"/>
    </row>
    <row r="187" s="19" customFormat="1" ht="15.4" customHeight="1" spans="1:7">
      <c r="A187" s="60" t="s">
        <v>159</v>
      </c>
      <c r="B187" s="60" t="s">
        <v>156</v>
      </c>
      <c r="C187" s="60" t="s">
        <v>154</v>
      </c>
      <c r="D187" s="60" t="s">
        <v>161</v>
      </c>
      <c r="E187" s="84">
        <v>11.04</v>
      </c>
      <c r="F187" s="84">
        <v>11.04</v>
      </c>
      <c r="G187" s="84"/>
    </row>
    <row r="188" s="19" customFormat="1" ht="16.35" customHeight="1" spans="1:7">
      <c r="A188" s="83" t="s">
        <v>101</v>
      </c>
      <c r="B188" s="83"/>
      <c r="C188" s="83"/>
      <c r="D188" s="83"/>
      <c r="E188" s="83"/>
      <c r="F188" s="83"/>
      <c r="G188" s="83"/>
    </row>
    <row r="189" s="19" customFormat="1" ht="16.35" customHeight="1" spans="1:7">
      <c r="A189" s="60" t="s">
        <v>191</v>
      </c>
      <c r="B189" s="60"/>
      <c r="C189" s="60"/>
      <c r="D189" s="60" t="s">
        <v>15</v>
      </c>
      <c r="E189" s="84">
        <v>423.42</v>
      </c>
      <c r="F189" s="84">
        <v>196.92</v>
      </c>
      <c r="G189" s="84">
        <v>226.5</v>
      </c>
    </row>
    <row r="190" s="19" customFormat="1" ht="16.35" customHeight="1" spans="1:7">
      <c r="A190" s="60" t="s">
        <v>191</v>
      </c>
      <c r="B190" s="60" t="s">
        <v>166</v>
      </c>
      <c r="C190" s="60"/>
      <c r="D190" s="60" t="s">
        <v>226</v>
      </c>
      <c r="E190" s="84">
        <v>423.42</v>
      </c>
      <c r="F190" s="84">
        <v>196.92</v>
      </c>
      <c r="G190" s="84">
        <v>226.5</v>
      </c>
    </row>
    <row r="191" s="19" customFormat="1" ht="15.4" customHeight="1" spans="1:7">
      <c r="A191" s="60" t="s">
        <v>191</v>
      </c>
      <c r="B191" s="60" t="s">
        <v>166</v>
      </c>
      <c r="C191" s="60" t="s">
        <v>154</v>
      </c>
      <c r="D191" s="60" t="s">
        <v>164</v>
      </c>
      <c r="E191" s="84">
        <v>23.5</v>
      </c>
      <c r="F191" s="84">
        <v>23.5</v>
      </c>
      <c r="G191" s="84"/>
    </row>
    <row r="192" s="19" customFormat="1" ht="15.4" customHeight="1" spans="1:7">
      <c r="A192" s="60" t="s">
        <v>191</v>
      </c>
      <c r="B192" s="60" t="s">
        <v>166</v>
      </c>
      <c r="C192" s="60" t="s">
        <v>156</v>
      </c>
      <c r="D192" s="60" t="s">
        <v>165</v>
      </c>
      <c r="E192" s="84">
        <v>226.5</v>
      </c>
      <c r="F192" s="84"/>
      <c r="G192" s="84">
        <v>226.5</v>
      </c>
    </row>
    <row r="193" s="19" customFormat="1" ht="15.4" customHeight="1" spans="1:7">
      <c r="A193" s="60" t="s">
        <v>191</v>
      </c>
      <c r="B193" s="60" t="s">
        <v>166</v>
      </c>
      <c r="C193" s="60" t="s">
        <v>170</v>
      </c>
      <c r="D193" s="60" t="s">
        <v>171</v>
      </c>
      <c r="E193" s="84">
        <v>173.42</v>
      </c>
      <c r="F193" s="84">
        <v>173.42</v>
      </c>
      <c r="G193" s="84"/>
    </row>
    <row r="194" s="19" customFormat="1" ht="16.35" customHeight="1" spans="1:7">
      <c r="A194" s="60" t="s">
        <v>136</v>
      </c>
      <c r="B194" s="60"/>
      <c r="C194" s="60"/>
      <c r="D194" s="60" t="s">
        <v>27</v>
      </c>
      <c r="E194" s="84">
        <v>3</v>
      </c>
      <c r="F194" s="84"/>
      <c r="G194" s="84">
        <v>3</v>
      </c>
    </row>
    <row r="195" s="19" customFormat="1" ht="16.35" customHeight="1" spans="1:7">
      <c r="A195" s="60" t="s">
        <v>136</v>
      </c>
      <c r="B195" s="60" t="s">
        <v>137</v>
      </c>
      <c r="C195" s="60"/>
      <c r="D195" s="60" t="s">
        <v>138</v>
      </c>
      <c r="E195" s="84">
        <v>3</v>
      </c>
      <c r="F195" s="84"/>
      <c r="G195" s="84">
        <v>3</v>
      </c>
    </row>
    <row r="196" s="19" customFormat="1" ht="15.4" customHeight="1" spans="1:7">
      <c r="A196" s="60" t="s">
        <v>136</v>
      </c>
      <c r="B196" s="60" t="s">
        <v>137</v>
      </c>
      <c r="C196" s="60" t="s">
        <v>139</v>
      </c>
      <c r="D196" s="60" t="s">
        <v>140</v>
      </c>
      <c r="E196" s="84">
        <v>3</v>
      </c>
      <c r="F196" s="84"/>
      <c r="G196" s="84">
        <v>3</v>
      </c>
    </row>
    <row r="197" s="19" customFormat="1" ht="16.35" customHeight="1" spans="1:7">
      <c r="A197" s="60" t="s">
        <v>141</v>
      </c>
      <c r="B197" s="60"/>
      <c r="C197" s="60"/>
      <c r="D197" s="60" t="s">
        <v>36</v>
      </c>
      <c r="E197" s="84">
        <v>17.51</v>
      </c>
      <c r="F197" s="84">
        <v>17.51</v>
      </c>
      <c r="G197" s="84"/>
    </row>
    <row r="198" s="19" customFormat="1" ht="16.35" customHeight="1" spans="1:7">
      <c r="A198" s="60" t="s">
        <v>141</v>
      </c>
      <c r="B198" s="60" t="s">
        <v>142</v>
      </c>
      <c r="C198" s="60"/>
      <c r="D198" s="60" t="s">
        <v>143</v>
      </c>
      <c r="E198" s="84">
        <v>17.08</v>
      </c>
      <c r="F198" s="84">
        <v>17.08</v>
      </c>
      <c r="G198" s="84"/>
    </row>
    <row r="199" s="19" customFormat="1" ht="15.4" customHeight="1" spans="1:7">
      <c r="A199" s="60" t="s">
        <v>141</v>
      </c>
      <c r="B199" s="60" t="s">
        <v>142</v>
      </c>
      <c r="C199" s="60" t="s">
        <v>142</v>
      </c>
      <c r="D199" s="60" t="s">
        <v>144</v>
      </c>
      <c r="E199" s="84">
        <v>17.08</v>
      </c>
      <c r="F199" s="84">
        <v>17.08</v>
      </c>
      <c r="G199" s="84"/>
    </row>
    <row r="200" s="19" customFormat="1" ht="16.35" customHeight="1" spans="1:7">
      <c r="A200" s="60" t="s">
        <v>141</v>
      </c>
      <c r="B200" s="60" t="s">
        <v>145</v>
      </c>
      <c r="C200" s="60"/>
      <c r="D200" s="60" t="s">
        <v>146</v>
      </c>
      <c r="E200" s="84">
        <v>0.43</v>
      </c>
      <c r="F200" s="84">
        <v>0.43</v>
      </c>
      <c r="G200" s="84"/>
    </row>
    <row r="201" s="19" customFormat="1" ht="15.4" customHeight="1" spans="1:7">
      <c r="A201" s="60" t="s">
        <v>141</v>
      </c>
      <c r="B201" s="60" t="s">
        <v>145</v>
      </c>
      <c r="C201" s="60" t="s">
        <v>145</v>
      </c>
      <c r="D201" s="60" t="s">
        <v>146</v>
      </c>
      <c r="E201" s="84">
        <v>0.43</v>
      </c>
      <c r="F201" s="84">
        <v>0.43</v>
      </c>
      <c r="G201" s="84"/>
    </row>
    <row r="202" s="19" customFormat="1" ht="16.35" customHeight="1" spans="1:7">
      <c r="A202" s="60" t="s">
        <v>147</v>
      </c>
      <c r="B202" s="60"/>
      <c r="C202" s="60"/>
      <c r="D202" s="60" t="s">
        <v>39</v>
      </c>
      <c r="E202" s="84">
        <v>27.76</v>
      </c>
      <c r="F202" s="84">
        <v>7.76</v>
      </c>
      <c r="G202" s="84">
        <v>20</v>
      </c>
    </row>
    <row r="203" s="19" customFormat="1" ht="16.35" customHeight="1" spans="1:7">
      <c r="A203" s="60" t="s">
        <v>147</v>
      </c>
      <c r="B203" s="60" t="s">
        <v>152</v>
      </c>
      <c r="C203" s="60"/>
      <c r="D203" s="60" t="s">
        <v>153</v>
      </c>
      <c r="E203" s="84">
        <v>27.76</v>
      </c>
      <c r="F203" s="84">
        <v>7.76</v>
      </c>
      <c r="G203" s="84">
        <v>20</v>
      </c>
    </row>
    <row r="204" s="19" customFormat="1" ht="15.4" customHeight="1" spans="1:7">
      <c r="A204" s="60" t="s">
        <v>147</v>
      </c>
      <c r="B204" s="60" t="s">
        <v>152</v>
      </c>
      <c r="C204" s="60" t="s">
        <v>154</v>
      </c>
      <c r="D204" s="60" t="s">
        <v>155</v>
      </c>
      <c r="E204" s="84">
        <v>1.51</v>
      </c>
      <c r="F204" s="84">
        <v>1.51</v>
      </c>
      <c r="G204" s="84"/>
    </row>
    <row r="205" s="19" customFormat="1" ht="15.4" customHeight="1" spans="1:7">
      <c r="A205" s="60" t="s">
        <v>147</v>
      </c>
      <c r="B205" s="60" t="s">
        <v>152</v>
      </c>
      <c r="C205" s="60" t="s">
        <v>156</v>
      </c>
      <c r="D205" s="60" t="s">
        <v>157</v>
      </c>
      <c r="E205" s="84">
        <v>5.97</v>
      </c>
      <c r="F205" s="84">
        <v>5.97</v>
      </c>
      <c r="G205" s="84"/>
    </row>
    <row r="206" s="19" customFormat="1" ht="15.4" customHeight="1" spans="1:7">
      <c r="A206" s="60" t="s">
        <v>147</v>
      </c>
      <c r="B206" s="60" t="s">
        <v>152</v>
      </c>
      <c r="C206" s="60" t="s">
        <v>139</v>
      </c>
      <c r="D206" s="60" t="s">
        <v>227</v>
      </c>
      <c r="E206" s="84">
        <v>20</v>
      </c>
      <c r="F206" s="84"/>
      <c r="G206" s="84">
        <v>20</v>
      </c>
    </row>
    <row r="207" s="19" customFormat="1" ht="15.4" customHeight="1" spans="1:7">
      <c r="A207" s="60" t="s">
        <v>147</v>
      </c>
      <c r="B207" s="60" t="s">
        <v>152</v>
      </c>
      <c r="C207" s="60" t="s">
        <v>145</v>
      </c>
      <c r="D207" s="60" t="s">
        <v>158</v>
      </c>
      <c r="E207" s="84">
        <v>0.28</v>
      </c>
      <c r="F207" s="84">
        <v>0.28</v>
      </c>
      <c r="G207" s="84"/>
    </row>
    <row r="208" s="19" customFormat="1" ht="16.35" customHeight="1" spans="1:7">
      <c r="A208" s="60" t="s">
        <v>179</v>
      </c>
      <c r="B208" s="60"/>
      <c r="C208" s="60"/>
      <c r="D208" s="60" t="s">
        <v>44</v>
      </c>
      <c r="E208" s="84">
        <v>50</v>
      </c>
      <c r="F208" s="84"/>
      <c r="G208" s="84">
        <v>50</v>
      </c>
    </row>
    <row r="209" s="19" customFormat="1" ht="16.35" customHeight="1" spans="1:7">
      <c r="A209" s="60" t="s">
        <v>179</v>
      </c>
      <c r="B209" s="60" t="s">
        <v>145</v>
      </c>
      <c r="C209" s="60"/>
      <c r="D209" s="60" t="s">
        <v>228</v>
      </c>
      <c r="E209" s="84">
        <v>50</v>
      </c>
      <c r="F209" s="84"/>
      <c r="G209" s="84">
        <v>50</v>
      </c>
    </row>
    <row r="210" s="19" customFormat="1" ht="15.4" customHeight="1" spans="1:7">
      <c r="A210" s="60" t="s">
        <v>179</v>
      </c>
      <c r="B210" s="60" t="s">
        <v>145</v>
      </c>
      <c r="C210" s="60" t="s">
        <v>145</v>
      </c>
      <c r="D210" s="60" t="s">
        <v>228</v>
      </c>
      <c r="E210" s="84">
        <v>50</v>
      </c>
      <c r="F210" s="84"/>
      <c r="G210" s="84">
        <v>50</v>
      </c>
    </row>
    <row r="211" s="19" customFormat="1" ht="16.35" customHeight="1" spans="1:7">
      <c r="A211" s="60" t="s">
        <v>159</v>
      </c>
      <c r="B211" s="60"/>
      <c r="C211" s="60"/>
      <c r="D211" s="60" t="s">
        <v>60</v>
      </c>
      <c r="E211" s="84">
        <v>13.27</v>
      </c>
      <c r="F211" s="84">
        <v>13.27</v>
      </c>
      <c r="G211" s="84"/>
    </row>
    <row r="212" s="19" customFormat="1" ht="16.35" customHeight="1" spans="1:7">
      <c r="A212" s="60" t="s">
        <v>159</v>
      </c>
      <c r="B212" s="60" t="s">
        <v>156</v>
      </c>
      <c r="C212" s="60"/>
      <c r="D212" s="60" t="s">
        <v>160</v>
      </c>
      <c r="E212" s="84">
        <v>13.27</v>
      </c>
      <c r="F212" s="84">
        <v>13.27</v>
      </c>
      <c r="G212" s="84"/>
    </row>
    <row r="213" s="19" customFormat="1" ht="15.4" customHeight="1" spans="1:7">
      <c r="A213" s="60" t="s">
        <v>159</v>
      </c>
      <c r="B213" s="60" t="s">
        <v>156</v>
      </c>
      <c r="C213" s="60" t="s">
        <v>154</v>
      </c>
      <c r="D213" s="60" t="s">
        <v>161</v>
      </c>
      <c r="E213" s="84">
        <v>13.27</v>
      </c>
      <c r="F213" s="84">
        <v>13.27</v>
      </c>
      <c r="G213" s="84"/>
    </row>
    <row r="214" s="19" customFormat="1" ht="16.35" customHeight="1" spans="1:7">
      <c r="A214" s="83" t="s">
        <v>107</v>
      </c>
      <c r="B214" s="83"/>
      <c r="C214" s="83"/>
      <c r="D214" s="83"/>
      <c r="E214" s="83"/>
      <c r="F214" s="83"/>
      <c r="G214" s="83"/>
    </row>
    <row r="215" s="19" customFormat="1" ht="16.35" customHeight="1" spans="1:7">
      <c r="A215" s="60" t="s">
        <v>191</v>
      </c>
      <c r="B215" s="60"/>
      <c r="C215" s="60"/>
      <c r="D215" s="60" t="s">
        <v>15</v>
      </c>
      <c r="E215" s="84">
        <v>198.43</v>
      </c>
      <c r="F215" s="84">
        <v>68.4</v>
      </c>
      <c r="G215" s="84">
        <v>130.03</v>
      </c>
    </row>
    <row r="216" s="19" customFormat="1" ht="16.35" customHeight="1" spans="1:7">
      <c r="A216" s="60" t="s">
        <v>191</v>
      </c>
      <c r="B216" s="60" t="s">
        <v>137</v>
      </c>
      <c r="C216" s="60"/>
      <c r="D216" s="60" t="s">
        <v>230</v>
      </c>
      <c r="E216" s="84">
        <v>198.43</v>
      </c>
      <c r="F216" s="84">
        <v>68.4</v>
      </c>
      <c r="G216" s="84">
        <v>130.03</v>
      </c>
    </row>
    <row r="217" s="19" customFormat="1" ht="15.4" customHeight="1" spans="1:7">
      <c r="A217" s="60" t="s">
        <v>191</v>
      </c>
      <c r="B217" s="60" t="s">
        <v>137</v>
      </c>
      <c r="C217" s="60" t="s">
        <v>154</v>
      </c>
      <c r="D217" s="60" t="s">
        <v>164</v>
      </c>
      <c r="E217" s="84">
        <v>6.58</v>
      </c>
      <c r="F217" s="84">
        <v>6.58</v>
      </c>
      <c r="G217" s="84"/>
    </row>
    <row r="218" s="19" customFormat="1" ht="15.4" customHeight="1" spans="1:7">
      <c r="A218" s="60" t="s">
        <v>191</v>
      </c>
      <c r="B218" s="60" t="s">
        <v>137</v>
      </c>
      <c r="C218" s="60" t="s">
        <v>156</v>
      </c>
      <c r="D218" s="60" t="s">
        <v>165</v>
      </c>
      <c r="E218" s="84">
        <v>130.03</v>
      </c>
      <c r="F218" s="84"/>
      <c r="G218" s="84">
        <v>130.03</v>
      </c>
    </row>
    <row r="219" s="19" customFormat="1" ht="15.4" customHeight="1" spans="1:7">
      <c r="A219" s="60" t="s">
        <v>191</v>
      </c>
      <c r="B219" s="60" t="s">
        <v>137</v>
      </c>
      <c r="C219" s="60" t="s">
        <v>170</v>
      </c>
      <c r="D219" s="60" t="s">
        <v>171</v>
      </c>
      <c r="E219" s="84">
        <v>61.82</v>
      </c>
      <c r="F219" s="84">
        <v>61.82</v>
      </c>
      <c r="G219" s="84"/>
    </row>
    <row r="220" s="19" customFormat="1" ht="16.35" customHeight="1" spans="1:7">
      <c r="A220" s="60" t="s">
        <v>141</v>
      </c>
      <c r="B220" s="60"/>
      <c r="C220" s="60"/>
      <c r="D220" s="60" t="s">
        <v>36</v>
      </c>
      <c r="E220" s="84">
        <v>6.44</v>
      </c>
      <c r="F220" s="84">
        <v>6.44</v>
      </c>
      <c r="G220" s="84"/>
    </row>
    <row r="221" s="19" customFormat="1" ht="16.35" customHeight="1" spans="1:7">
      <c r="A221" s="60" t="s">
        <v>141</v>
      </c>
      <c r="B221" s="60" t="s">
        <v>142</v>
      </c>
      <c r="C221" s="60"/>
      <c r="D221" s="60" t="s">
        <v>143</v>
      </c>
      <c r="E221" s="84">
        <v>6.27</v>
      </c>
      <c r="F221" s="84">
        <v>6.27</v>
      </c>
      <c r="G221" s="84"/>
    </row>
    <row r="222" s="19" customFormat="1" ht="15.4" customHeight="1" spans="1:7">
      <c r="A222" s="60" t="s">
        <v>141</v>
      </c>
      <c r="B222" s="60" t="s">
        <v>142</v>
      </c>
      <c r="C222" s="60" t="s">
        <v>142</v>
      </c>
      <c r="D222" s="60" t="s">
        <v>144</v>
      </c>
      <c r="E222" s="84">
        <v>6.27</v>
      </c>
      <c r="F222" s="84">
        <v>6.27</v>
      </c>
      <c r="G222" s="84"/>
    </row>
    <row r="223" s="19" customFormat="1" ht="16.35" customHeight="1" spans="1:7">
      <c r="A223" s="60" t="s">
        <v>141</v>
      </c>
      <c r="B223" s="60" t="s">
        <v>145</v>
      </c>
      <c r="C223" s="60"/>
      <c r="D223" s="60" t="s">
        <v>146</v>
      </c>
      <c r="E223" s="84">
        <v>0.17</v>
      </c>
      <c r="F223" s="84">
        <v>0.17</v>
      </c>
      <c r="G223" s="84"/>
    </row>
    <row r="224" s="19" customFormat="1" ht="15.4" customHeight="1" spans="1:7">
      <c r="A224" s="60" t="s">
        <v>141</v>
      </c>
      <c r="B224" s="60" t="s">
        <v>145</v>
      </c>
      <c r="C224" s="60" t="s">
        <v>145</v>
      </c>
      <c r="D224" s="60" t="s">
        <v>146</v>
      </c>
      <c r="E224" s="84">
        <v>0.17</v>
      </c>
      <c r="F224" s="84">
        <v>0.17</v>
      </c>
      <c r="G224" s="84"/>
    </row>
    <row r="225" s="19" customFormat="1" ht="16.35" customHeight="1" spans="1:7">
      <c r="A225" s="60" t="s">
        <v>147</v>
      </c>
      <c r="B225" s="60"/>
      <c r="C225" s="60"/>
      <c r="D225" s="60" t="s">
        <v>39</v>
      </c>
      <c r="E225" s="84">
        <v>2.87</v>
      </c>
      <c r="F225" s="84">
        <v>2.87</v>
      </c>
      <c r="G225" s="84"/>
    </row>
    <row r="226" s="19" customFormat="1" ht="16.35" customHeight="1" spans="1:7">
      <c r="A226" s="60" t="s">
        <v>147</v>
      </c>
      <c r="B226" s="60" t="s">
        <v>152</v>
      </c>
      <c r="C226" s="60"/>
      <c r="D226" s="60" t="s">
        <v>153</v>
      </c>
      <c r="E226" s="84">
        <v>2.87</v>
      </c>
      <c r="F226" s="84">
        <v>2.87</v>
      </c>
      <c r="G226" s="84"/>
    </row>
    <row r="227" s="19" customFormat="1" ht="15.4" customHeight="1" spans="1:7">
      <c r="A227" s="60" t="s">
        <v>147</v>
      </c>
      <c r="B227" s="60" t="s">
        <v>152</v>
      </c>
      <c r="C227" s="60" t="s">
        <v>154</v>
      </c>
      <c r="D227" s="60" t="s">
        <v>155</v>
      </c>
      <c r="E227" s="84">
        <v>0.43</v>
      </c>
      <c r="F227" s="84">
        <v>0.43</v>
      </c>
      <c r="G227" s="84"/>
    </row>
    <row r="228" s="19" customFormat="1" ht="15.4" customHeight="1" spans="1:7">
      <c r="A228" s="60" t="s">
        <v>147</v>
      </c>
      <c r="B228" s="60" t="s">
        <v>152</v>
      </c>
      <c r="C228" s="60" t="s">
        <v>156</v>
      </c>
      <c r="D228" s="60" t="s">
        <v>157</v>
      </c>
      <c r="E228" s="84">
        <v>2.32</v>
      </c>
      <c r="F228" s="84">
        <v>2.32</v>
      </c>
      <c r="G228" s="84"/>
    </row>
    <row r="229" s="19" customFormat="1" ht="15.4" customHeight="1" spans="1:7">
      <c r="A229" s="60" t="s">
        <v>147</v>
      </c>
      <c r="B229" s="60" t="s">
        <v>152</v>
      </c>
      <c r="C229" s="60" t="s">
        <v>145</v>
      </c>
      <c r="D229" s="60" t="s">
        <v>158</v>
      </c>
      <c r="E229" s="84">
        <v>0.12</v>
      </c>
      <c r="F229" s="84">
        <v>0.12</v>
      </c>
      <c r="G229" s="84"/>
    </row>
    <row r="230" s="19" customFormat="1" ht="16.35" customHeight="1" spans="1:7">
      <c r="A230" s="60" t="s">
        <v>159</v>
      </c>
      <c r="B230" s="60"/>
      <c r="C230" s="60"/>
      <c r="D230" s="60" t="s">
        <v>60</v>
      </c>
      <c r="E230" s="84">
        <v>4.74</v>
      </c>
      <c r="F230" s="84">
        <v>4.74</v>
      </c>
      <c r="G230" s="84"/>
    </row>
    <row r="231" s="19" customFormat="1" ht="16.35" customHeight="1" spans="1:7">
      <c r="A231" s="60" t="s">
        <v>159</v>
      </c>
      <c r="B231" s="60" t="s">
        <v>156</v>
      </c>
      <c r="C231" s="60"/>
      <c r="D231" s="60" t="s">
        <v>160</v>
      </c>
      <c r="E231" s="84">
        <v>4.74</v>
      </c>
      <c r="F231" s="84">
        <v>4.74</v>
      </c>
      <c r="G231" s="84"/>
    </row>
    <row r="232" s="19" customFormat="1" ht="15.4" customHeight="1" spans="1:7">
      <c r="A232" s="60" t="s">
        <v>159</v>
      </c>
      <c r="B232" s="60" t="s">
        <v>156</v>
      </c>
      <c r="C232" s="60" t="s">
        <v>154</v>
      </c>
      <c r="D232" s="60" t="s">
        <v>161</v>
      </c>
      <c r="E232" s="84">
        <v>4.74</v>
      </c>
      <c r="F232" s="84">
        <v>4.74</v>
      </c>
      <c r="G232" s="84"/>
    </row>
    <row r="233" s="19" customFormat="1" ht="16.35" customHeight="1" spans="1:7">
      <c r="A233" s="83" t="s">
        <v>99</v>
      </c>
      <c r="B233" s="83"/>
      <c r="C233" s="83"/>
      <c r="D233" s="83"/>
      <c r="E233" s="83"/>
      <c r="F233" s="83"/>
      <c r="G233" s="83"/>
    </row>
    <row r="234" s="19" customFormat="1" ht="16.35" customHeight="1" spans="1:7">
      <c r="A234" s="60" t="s">
        <v>191</v>
      </c>
      <c r="B234" s="60"/>
      <c r="C234" s="60"/>
      <c r="D234" s="60" t="s">
        <v>15</v>
      </c>
      <c r="E234" s="84">
        <v>88.41</v>
      </c>
      <c r="F234" s="84">
        <v>80.41</v>
      </c>
      <c r="G234" s="84">
        <v>8</v>
      </c>
    </row>
    <row r="235" s="19" customFormat="1" ht="16.35" customHeight="1" spans="1:7">
      <c r="A235" s="60" t="s">
        <v>191</v>
      </c>
      <c r="B235" s="60" t="s">
        <v>152</v>
      </c>
      <c r="C235" s="60"/>
      <c r="D235" s="60" t="s">
        <v>232</v>
      </c>
      <c r="E235" s="84">
        <v>88.41</v>
      </c>
      <c r="F235" s="84">
        <v>80.41</v>
      </c>
      <c r="G235" s="84">
        <v>8</v>
      </c>
    </row>
    <row r="236" s="19" customFormat="1" ht="15.4" customHeight="1" spans="1:7">
      <c r="A236" s="60" t="s">
        <v>191</v>
      </c>
      <c r="B236" s="60" t="s">
        <v>152</v>
      </c>
      <c r="C236" s="60" t="s">
        <v>156</v>
      </c>
      <c r="D236" s="60" t="s">
        <v>165</v>
      </c>
      <c r="E236" s="84">
        <v>8</v>
      </c>
      <c r="F236" s="84"/>
      <c r="G236" s="84">
        <v>8</v>
      </c>
    </row>
    <row r="237" s="19" customFormat="1" ht="15.4" customHeight="1" spans="1:7">
      <c r="A237" s="60" t="s">
        <v>191</v>
      </c>
      <c r="B237" s="60" t="s">
        <v>152</v>
      </c>
      <c r="C237" s="60" t="s">
        <v>170</v>
      </c>
      <c r="D237" s="60" t="s">
        <v>171</v>
      </c>
      <c r="E237" s="84">
        <v>80.41</v>
      </c>
      <c r="F237" s="84">
        <v>80.41</v>
      </c>
      <c r="G237" s="84"/>
    </row>
    <row r="238" s="19" customFormat="1" ht="16.35" customHeight="1" spans="1:7">
      <c r="A238" s="60" t="s">
        <v>141</v>
      </c>
      <c r="B238" s="60"/>
      <c r="C238" s="60"/>
      <c r="D238" s="60" t="s">
        <v>36</v>
      </c>
      <c r="E238" s="84">
        <v>5.11</v>
      </c>
      <c r="F238" s="84">
        <v>5.11</v>
      </c>
      <c r="G238" s="84"/>
    </row>
    <row r="239" s="19" customFormat="1" ht="16.35" customHeight="1" spans="1:7">
      <c r="A239" s="60" t="s">
        <v>141</v>
      </c>
      <c r="B239" s="60" t="s">
        <v>142</v>
      </c>
      <c r="C239" s="60"/>
      <c r="D239" s="60" t="s">
        <v>143</v>
      </c>
      <c r="E239" s="84">
        <v>4.95</v>
      </c>
      <c r="F239" s="84">
        <v>4.95</v>
      </c>
      <c r="G239" s="84"/>
    </row>
    <row r="240" s="19" customFormat="1" ht="15.4" customHeight="1" spans="1:7">
      <c r="A240" s="60" t="s">
        <v>141</v>
      </c>
      <c r="B240" s="60" t="s">
        <v>142</v>
      </c>
      <c r="C240" s="60" t="s">
        <v>142</v>
      </c>
      <c r="D240" s="60" t="s">
        <v>144</v>
      </c>
      <c r="E240" s="84">
        <v>4.95</v>
      </c>
      <c r="F240" s="84">
        <v>4.95</v>
      </c>
      <c r="G240" s="84"/>
    </row>
    <row r="241" s="19" customFormat="1" ht="16.35" customHeight="1" spans="1:7">
      <c r="A241" s="60" t="s">
        <v>141</v>
      </c>
      <c r="B241" s="60" t="s">
        <v>145</v>
      </c>
      <c r="C241" s="60"/>
      <c r="D241" s="60" t="s">
        <v>146</v>
      </c>
      <c r="E241" s="84">
        <v>0.16</v>
      </c>
      <c r="F241" s="84">
        <v>0.16</v>
      </c>
      <c r="G241" s="84"/>
    </row>
    <row r="242" s="19" customFormat="1" ht="15.4" customHeight="1" spans="1:7">
      <c r="A242" s="60" t="s">
        <v>141</v>
      </c>
      <c r="B242" s="60" t="s">
        <v>145</v>
      </c>
      <c r="C242" s="60" t="s">
        <v>145</v>
      </c>
      <c r="D242" s="60" t="s">
        <v>146</v>
      </c>
      <c r="E242" s="84">
        <v>0.16</v>
      </c>
      <c r="F242" s="84">
        <v>0.16</v>
      </c>
      <c r="G242" s="84"/>
    </row>
    <row r="243" s="19" customFormat="1" ht="16.35" customHeight="1" spans="1:7">
      <c r="A243" s="60" t="s">
        <v>147</v>
      </c>
      <c r="B243" s="60"/>
      <c r="C243" s="60"/>
      <c r="D243" s="60" t="s">
        <v>39</v>
      </c>
      <c r="E243" s="84">
        <v>2.27</v>
      </c>
      <c r="F243" s="84">
        <v>2.27</v>
      </c>
      <c r="G243" s="84"/>
    </row>
    <row r="244" s="19" customFormat="1" ht="16.35" customHeight="1" spans="1:7">
      <c r="A244" s="60" t="s">
        <v>147</v>
      </c>
      <c r="B244" s="60" t="s">
        <v>152</v>
      </c>
      <c r="C244" s="60"/>
      <c r="D244" s="60" t="s">
        <v>153</v>
      </c>
      <c r="E244" s="84">
        <v>2.27</v>
      </c>
      <c r="F244" s="84">
        <v>2.27</v>
      </c>
      <c r="G244" s="84"/>
    </row>
    <row r="245" s="19" customFormat="1" ht="15.4" customHeight="1" spans="1:7">
      <c r="A245" s="60" t="s">
        <v>147</v>
      </c>
      <c r="B245" s="60" t="s">
        <v>152</v>
      </c>
      <c r="C245" s="60" t="s">
        <v>156</v>
      </c>
      <c r="D245" s="60" t="s">
        <v>157</v>
      </c>
      <c r="E245" s="84">
        <v>2.17</v>
      </c>
      <c r="F245" s="84">
        <v>2.17</v>
      </c>
      <c r="G245" s="84"/>
    </row>
    <row r="246" s="19" customFormat="1" ht="15.4" customHeight="1" spans="1:7">
      <c r="A246" s="60" t="s">
        <v>147</v>
      </c>
      <c r="B246" s="60" t="s">
        <v>152</v>
      </c>
      <c r="C246" s="60" t="s">
        <v>145</v>
      </c>
      <c r="D246" s="60" t="s">
        <v>158</v>
      </c>
      <c r="E246" s="84">
        <v>0.1</v>
      </c>
      <c r="F246" s="84">
        <v>0.1</v>
      </c>
      <c r="G246" s="84"/>
    </row>
    <row r="247" s="19" customFormat="1" ht="16.35" customHeight="1" spans="1:7">
      <c r="A247" s="60" t="s">
        <v>159</v>
      </c>
      <c r="B247" s="60"/>
      <c r="C247" s="60"/>
      <c r="D247" s="60" t="s">
        <v>60</v>
      </c>
      <c r="E247" s="84">
        <v>3.84</v>
      </c>
      <c r="F247" s="84">
        <v>3.84</v>
      </c>
      <c r="G247" s="84"/>
    </row>
    <row r="248" s="19" customFormat="1" ht="16.35" customHeight="1" spans="1:7">
      <c r="A248" s="60" t="s">
        <v>159</v>
      </c>
      <c r="B248" s="60" t="s">
        <v>156</v>
      </c>
      <c r="C248" s="60"/>
      <c r="D248" s="60" t="s">
        <v>160</v>
      </c>
      <c r="E248" s="84">
        <v>3.84</v>
      </c>
      <c r="F248" s="84">
        <v>3.84</v>
      </c>
      <c r="G248" s="84"/>
    </row>
    <row r="249" s="19" customFormat="1" ht="15.4" customHeight="1" spans="1:7">
      <c r="A249" s="60" t="s">
        <v>159</v>
      </c>
      <c r="B249" s="60" t="s">
        <v>156</v>
      </c>
      <c r="C249" s="60" t="s">
        <v>154</v>
      </c>
      <c r="D249" s="60" t="s">
        <v>161</v>
      </c>
      <c r="E249" s="84">
        <v>3.84</v>
      </c>
      <c r="F249" s="84">
        <v>3.84</v>
      </c>
      <c r="G249" s="84"/>
    </row>
    <row r="250" s="19" customFormat="1" ht="16.35" customHeight="1" spans="1:7">
      <c r="A250" s="83" t="s">
        <v>112</v>
      </c>
      <c r="B250" s="83"/>
      <c r="C250" s="83"/>
      <c r="D250" s="83"/>
      <c r="E250" s="83"/>
      <c r="F250" s="83"/>
      <c r="G250" s="83"/>
    </row>
    <row r="251" s="19" customFormat="1" ht="16.35" customHeight="1" spans="1:7">
      <c r="A251" s="60" t="s">
        <v>191</v>
      </c>
      <c r="B251" s="60"/>
      <c r="C251" s="60"/>
      <c r="D251" s="60" t="s">
        <v>15</v>
      </c>
      <c r="E251" s="84">
        <v>92.35</v>
      </c>
      <c r="F251" s="84">
        <v>87.35</v>
      </c>
      <c r="G251" s="84">
        <v>5</v>
      </c>
    </row>
    <row r="252" s="19" customFormat="1" ht="16.35" customHeight="1" spans="1:7">
      <c r="A252" s="60" t="s">
        <v>191</v>
      </c>
      <c r="B252" s="60" t="s">
        <v>193</v>
      </c>
      <c r="C252" s="60"/>
      <c r="D252" s="60" t="s">
        <v>194</v>
      </c>
      <c r="E252" s="84">
        <v>92.35</v>
      </c>
      <c r="F252" s="84">
        <v>87.35</v>
      </c>
      <c r="G252" s="84">
        <v>5</v>
      </c>
    </row>
    <row r="253" s="19" customFormat="1" ht="15.4" customHeight="1" spans="1:7">
      <c r="A253" s="60" t="s">
        <v>191</v>
      </c>
      <c r="B253" s="60" t="s">
        <v>193</v>
      </c>
      <c r="C253" s="60" t="s">
        <v>154</v>
      </c>
      <c r="D253" s="60" t="s">
        <v>164</v>
      </c>
      <c r="E253" s="84">
        <v>7.74</v>
      </c>
      <c r="F253" s="84">
        <v>7.74</v>
      </c>
      <c r="G253" s="84"/>
    </row>
    <row r="254" s="19" customFormat="1" ht="15.4" customHeight="1" spans="1:7">
      <c r="A254" s="60" t="s">
        <v>191</v>
      </c>
      <c r="B254" s="60" t="s">
        <v>193</v>
      </c>
      <c r="C254" s="60" t="s">
        <v>137</v>
      </c>
      <c r="D254" s="60" t="s">
        <v>195</v>
      </c>
      <c r="E254" s="84">
        <v>5</v>
      </c>
      <c r="F254" s="84"/>
      <c r="G254" s="84">
        <v>5</v>
      </c>
    </row>
    <row r="255" s="19" customFormat="1" ht="15.4" customHeight="1" spans="1:7">
      <c r="A255" s="60" t="s">
        <v>191</v>
      </c>
      <c r="B255" s="60" t="s">
        <v>193</v>
      </c>
      <c r="C255" s="60" t="s">
        <v>170</v>
      </c>
      <c r="D255" s="60" t="s">
        <v>171</v>
      </c>
      <c r="E255" s="84">
        <v>79.61</v>
      </c>
      <c r="F255" s="84">
        <v>79.61</v>
      </c>
      <c r="G255" s="84"/>
    </row>
    <row r="256" s="19" customFormat="1" ht="16.35" customHeight="1" spans="1:7">
      <c r="A256" s="60" t="s">
        <v>141</v>
      </c>
      <c r="B256" s="60"/>
      <c r="C256" s="60"/>
      <c r="D256" s="60" t="s">
        <v>36</v>
      </c>
      <c r="E256" s="84">
        <v>8.13</v>
      </c>
      <c r="F256" s="84">
        <v>8.13</v>
      </c>
      <c r="G256" s="84"/>
    </row>
    <row r="257" s="19" customFormat="1" ht="16.35" customHeight="1" spans="1:7">
      <c r="A257" s="60" t="s">
        <v>141</v>
      </c>
      <c r="B257" s="60" t="s">
        <v>142</v>
      </c>
      <c r="C257" s="60"/>
      <c r="D257" s="60" t="s">
        <v>143</v>
      </c>
      <c r="E257" s="84">
        <v>7.91</v>
      </c>
      <c r="F257" s="84">
        <v>7.91</v>
      </c>
      <c r="G257" s="84"/>
    </row>
    <row r="258" s="19" customFormat="1" ht="15.4" customHeight="1" spans="1:7">
      <c r="A258" s="60" t="s">
        <v>141</v>
      </c>
      <c r="B258" s="60" t="s">
        <v>142</v>
      </c>
      <c r="C258" s="60" t="s">
        <v>142</v>
      </c>
      <c r="D258" s="60" t="s">
        <v>144</v>
      </c>
      <c r="E258" s="84">
        <v>7.91</v>
      </c>
      <c r="F258" s="84">
        <v>7.91</v>
      </c>
      <c r="G258" s="84"/>
    </row>
    <row r="259" s="19" customFormat="1" ht="16.35" customHeight="1" spans="1:7">
      <c r="A259" s="60" t="s">
        <v>141</v>
      </c>
      <c r="B259" s="60" t="s">
        <v>145</v>
      </c>
      <c r="C259" s="60"/>
      <c r="D259" s="60" t="s">
        <v>146</v>
      </c>
      <c r="E259" s="84">
        <v>0.22</v>
      </c>
      <c r="F259" s="84">
        <v>0.22</v>
      </c>
      <c r="G259" s="84"/>
    </row>
    <row r="260" s="19" customFormat="1" ht="15.4" customHeight="1" spans="1:7">
      <c r="A260" s="60" t="s">
        <v>141</v>
      </c>
      <c r="B260" s="60" t="s">
        <v>145</v>
      </c>
      <c r="C260" s="60" t="s">
        <v>145</v>
      </c>
      <c r="D260" s="60" t="s">
        <v>146</v>
      </c>
      <c r="E260" s="84">
        <v>0.22</v>
      </c>
      <c r="F260" s="84">
        <v>0.22</v>
      </c>
      <c r="G260" s="84"/>
    </row>
    <row r="261" s="19" customFormat="1" ht="16.35" customHeight="1" spans="1:7">
      <c r="A261" s="60" t="s">
        <v>147</v>
      </c>
      <c r="B261" s="60"/>
      <c r="C261" s="60"/>
      <c r="D261" s="60" t="s">
        <v>39</v>
      </c>
      <c r="E261" s="84">
        <v>3.61</v>
      </c>
      <c r="F261" s="84">
        <v>3.61</v>
      </c>
      <c r="G261" s="84"/>
    </row>
    <row r="262" s="19" customFormat="1" ht="16.35" customHeight="1" spans="1:7">
      <c r="A262" s="60" t="s">
        <v>147</v>
      </c>
      <c r="B262" s="60" t="s">
        <v>152</v>
      </c>
      <c r="C262" s="60"/>
      <c r="D262" s="60" t="s">
        <v>153</v>
      </c>
      <c r="E262" s="84">
        <v>3.61</v>
      </c>
      <c r="F262" s="84">
        <v>3.61</v>
      </c>
      <c r="G262" s="84"/>
    </row>
    <row r="263" s="19" customFormat="1" ht="15.4" customHeight="1" spans="1:7">
      <c r="A263" s="60" t="s">
        <v>147</v>
      </c>
      <c r="B263" s="60" t="s">
        <v>152</v>
      </c>
      <c r="C263" s="60" t="s">
        <v>154</v>
      </c>
      <c r="D263" s="60" t="s">
        <v>155</v>
      </c>
      <c r="E263" s="84">
        <v>0.5</v>
      </c>
      <c r="F263" s="84">
        <v>0.5</v>
      </c>
      <c r="G263" s="84"/>
    </row>
    <row r="264" s="19" customFormat="1" ht="15.4" customHeight="1" spans="1:7">
      <c r="A264" s="60" t="s">
        <v>147</v>
      </c>
      <c r="B264" s="60" t="s">
        <v>152</v>
      </c>
      <c r="C264" s="60" t="s">
        <v>156</v>
      </c>
      <c r="D264" s="60" t="s">
        <v>157</v>
      </c>
      <c r="E264" s="84">
        <v>2.97</v>
      </c>
      <c r="F264" s="84">
        <v>2.97</v>
      </c>
      <c r="G264" s="84"/>
    </row>
    <row r="265" s="19" customFormat="1" ht="15.4" customHeight="1" spans="1:7">
      <c r="A265" s="60" t="s">
        <v>147</v>
      </c>
      <c r="B265" s="60" t="s">
        <v>152</v>
      </c>
      <c r="C265" s="60" t="s">
        <v>145</v>
      </c>
      <c r="D265" s="60" t="s">
        <v>158</v>
      </c>
      <c r="E265" s="84">
        <v>0.14</v>
      </c>
      <c r="F265" s="84">
        <v>0.14</v>
      </c>
      <c r="G265" s="84"/>
    </row>
    <row r="266" s="19" customFormat="1" ht="16.35" customHeight="1" spans="1:7">
      <c r="A266" s="60" t="s">
        <v>159</v>
      </c>
      <c r="B266" s="60"/>
      <c r="C266" s="60"/>
      <c r="D266" s="60" t="s">
        <v>60</v>
      </c>
      <c r="E266" s="84">
        <v>6.14</v>
      </c>
      <c r="F266" s="84">
        <v>6.14</v>
      </c>
      <c r="G266" s="84"/>
    </row>
    <row r="267" s="19" customFormat="1" ht="16.35" customHeight="1" spans="1:7">
      <c r="A267" s="60" t="s">
        <v>159</v>
      </c>
      <c r="B267" s="60" t="s">
        <v>156</v>
      </c>
      <c r="C267" s="60"/>
      <c r="D267" s="60" t="s">
        <v>160</v>
      </c>
      <c r="E267" s="84">
        <v>6.14</v>
      </c>
      <c r="F267" s="84">
        <v>6.14</v>
      </c>
      <c r="G267" s="84"/>
    </row>
    <row r="268" s="19" customFormat="1" ht="15.4" customHeight="1" spans="1:7">
      <c r="A268" s="60" t="s">
        <v>159</v>
      </c>
      <c r="B268" s="60" t="s">
        <v>156</v>
      </c>
      <c r="C268" s="60" t="s">
        <v>154</v>
      </c>
      <c r="D268" s="60" t="s">
        <v>161</v>
      </c>
      <c r="E268" s="84">
        <v>6.14</v>
      </c>
      <c r="F268" s="84">
        <v>6.14</v>
      </c>
      <c r="G268" s="84"/>
    </row>
    <row r="269" s="19" customFormat="1" ht="16.35" customHeight="1" spans="1:7">
      <c r="A269" s="83" t="s">
        <v>105</v>
      </c>
      <c r="B269" s="83"/>
      <c r="C269" s="83"/>
      <c r="D269" s="83"/>
      <c r="E269" s="83"/>
      <c r="F269" s="83"/>
      <c r="G269" s="83"/>
    </row>
    <row r="270" s="19" customFormat="1" ht="16.35" customHeight="1" spans="1:7">
      <c r="A270" s="60" t="s">
        <v>191</v>
      </c>
      <c r="B270" s="60"/>
      <c r="C270" s="60"/>
      <c r="D270" s="60" t="s">
        <v>15</v>
      </c>
      <c r="E270" s="84">
        <v>106.07</v>
      </c>
      <c r="F270" s="84">
        <v>105.07</v>
      </c>
      <c r="G270" s="84">
        <v>1</v>
      </c>
    </row>
    <row r="271" s="19" customFormat="1" ht="16.35" customHeight="1" spans="1:7">
      <c r="A271" s="60" t="s">
        <v>191</v>
      </c>
      <c r="B271" s="60" t="s">
        <v>193</v>
      </c>
      <c r="C271" s="60"/>
      <c r="D271" s="60" t="s">
        <v>194</v>
      </c>
      <c r="E271" s="84">
        <v>106.07</v>
      </c>
      <c r="F271" s="84">
        <v>105.07</v>
      </c>
      <c r="G271" s="84">
        <v>1</v>
      </c>
    </row>
    <row r="272" s="19" customFormat="1" ht="15.4" customHeight="1" spans="1:7">
      <c r="A272" s="60" t="s">
        <v>191</v>
      </c>
      <c r="B272" s="60" t="s">
        <v>193</v>
      </c>
      <c r="C272" s="60" t="s">
        <v>154</v>
      </c>
      <c r="D272" s="60" t="s">
        <v>164</v>
      </c>
      <c r="E272" s="84">
        <v>7.74</v>
      </c>
      <c r="F272" s="84">
        <v>7.74</v>
      </c>
      <c r="G272" s="84"/>
    </row>
    <row r="273" s="19" customFormat="1" ht="15.4" customHeight="1" spans="1:7">
      <c r="A273" s="60" t="s">
        <v>191</v>
      </c>
      <c r="B273" s="60" t="s">
        <v>193</v>
      </c>
      <c r="C273" s="60" t="s">
        <v>156</v>
      </c>
      <c r="D273" s="60" t="s">
        <v>165</v>
      </c>
      <c r="E273" s="84">
        <v>1</v>
      </c>
      <c r="F273" s="84"/>
      <c r="G273" s="84">
        <v>1</v>
      </c>
    </row>
    <row r="274" s="19" customFormat="1" ht="15.4" customHeight="1" spans="1:7">
      <c r="A274" s="60" t="s">
        <v>191</v>
      </c>
      <c r="B274" s="60" t="s">
        <v>193</v>
      </c>
      <c r="C274" s="60" t="s">
        <v>170</v>
      </c>
      <c r="D274" s="60" t="s">
        <v>171</v>
      </c>
      <c r="E274" s="84">
        <v>97.33</v>
      </c>
      <c r="F274" s="84">
        <v>97.33</v>
      </c>
      <c r="G274" s="84"/>
    </row>
    <row r="275" s="19" customFormat="1" ht="16.35" customHeight="1" spans="1:7">
      <c r="A275" s="60" t="s">
        <v>136</v>
      </c>
      <c r="B275" s="60"/>
      <c r="C275" s="60"/>
      <c r="D275" s="60" t="s">
        <v>27</v>
      </c>
      <c r="E275" s="84">
        <v>3.65</v>
      </c>
      <c r="F275" s="84"/>
      <c r="G275" s="84">
        <v>3.65</v>
      </c>
    </row>
    <row r="276" s="19" customFormat="1" ht="16.35" customHeight="1" spans="1:7">
      <c r="A276" s="60" t="s">
        <v>136</v>
      </c>
      <c r="B276" s="60" t="s">
        <v>137</v>
      </c>
      <c r="C276" s="60"/>
      <c r="D276" s="60" t="s">
        <v>138</v>
      </c>
      <c r="E276" s="84">
        <v>3.65</v>
      </c>
      <c r="F276" s="84"/>
      <c r="G276" s="84">
        <v>3.65</v>
      </c>
    </row>
    <row r="277" s="19" customFormat="1" ht="15.4" customHeight="1" spans="1:7">
      <c r="A277" s="60" t="s">
        <v>136</v>
      </c>
      <c r="B277" s="60" t="s">
        <v>137</v>
      </c>
      <c r="C277" s="60" t="s">
        <v>139</v>
      </c>
      <c r="D277" s="60" t="s">
        <v>140</v>
      </c>
      <c r="E277" s="84">
        <v>3.65</v>
      </c>
      <c r="F277" s="84"/>
      <c r="G277" s="84">
        <v>3.65</v>
      </c>
    </row>
    <row r="278" s="19" customFormat="1" ht="16.35" customHeight="1" spans="1:7">
      <c r="A278" s="60" t="s">
        <v>141</v>
      </c>
      <c r="B278" s="60"/>
      <c r="C278" s="60"/>
      <c r="D278" s="60" t="s">
        <v>36</v>
      </c>
      <c r="E278" s="84">
        <v>10.48</v>
      </c>
      <c r="F278" s="84">
        <v>10.48</v>
      </c>
      <c r="G278" s="84"/>
    </row>
    <row r="279" s="19" customFormat="1" ht="16.35" customHeight="1" spans="1:7">
      <c r="A279" s="60" t="s">
        <v>141</v>
      </c>
      <c r="B279" s="60" t="s">
        <v>142</v>
      </c>
      <c r="C279" s="60"/>
      <c r="D279" s="60" t="s">
        <v>143</v>
      </c>
      <c r="E279" s="84">
        <v>10.19</v>
      </c>
      <c r="F279" s="84">
        <v>10.19</v>
      </c>
      <c r="G279" s="84"/>
    </row>
    <row r="280" s="19" customFormat="1" ht="15.4" customHeight="1" spans="1:7">
      <c r="A280" s="60" t="s">
        <v>141</v>
      </c>
      <c r="B280" s="60" t="s">
        <v>142</v>
      </c>
      <c r="C280" s="60" t="s">
        <v>142</v>
      </c>
      <c r="D280" s="60" t="s">
        <v>144</v>
      </c>
      <c r="E280" s="84">
        <v>10.19</v>
      </c>
      <c r="F280" s="84">
        <v>10.19</v>
      </c>
      <c r="G280" s="84"/>
    </row>
    <row r="281" s="19" customFormat="1" ht="16.35" customHeight="1" spans="1:7">
      <c r="A281" s="60" t="s">
        <v>141</v>
      </c>
      <c r="B281" s="60" t="s">
        <v>145</v>
      </c>
      <c r="C281" s="60"/>
      <c r="D281" s="60" t="s">
        <v>146</v>
      </c>
      <c r="E281" s="84">
        <v>0.29</v>
      </c>
      <c r="F281" s="84">
        <v>0.29</v>
      </c>
      <c r="G281" s="84"/>
    </row>
    <row r="282" s="19" customFormat="1" ht="15.4" customHeight="1" spans="1:7">
      <c r="A282" s="60" t="s">
        <v>141</v>
      </c>
      <c r="B282" s="60" t="s">
        <v>145</v>
      </c>
      <c r="C282" s="60" t="s">
        <v>145</v>
      </c>
      <c r="D282" s="60" t="s">
        <v>146</v>
      </c>
      <c r="E282" s="84">
        <v>0.29</v>
      </c>
      <c r="F282" s="84">
        <v>0.29</v>
      </c>
      <c r="G282" s="84"/>
    </row>
    <row r="283" s="19" customFormat="1" ht="16.35" customHeight="1" spans="1:7">
      <c r="A283" s="60" t="s">
        <v>147</v>
      </c>
      <c r="B283" s="60"/>
      <c r="C283" s="60"/>
      <c r="D283" s="60" t="s">
        <v>39</v>
      </c>
      <c r="E283" s="84">
        <v>4.64</v>
      </c>
      <c r="F283" s="84">
        <v>4.64</v>
      </c>
      <c r="G283" s="84"/>
    </row>
    <row r="284" s="19" customFormat="1" ht="16.35" customHeight="1" spans="1:7">
      <c r="A284" s="60" t="s">
        <v>147</v>
      </c>
      <c r="B284" s="60" t="s">
        <v>152</v>
      </c>
      <c r="C284" s="60"/>
      <c r="D284" s="60" t="s">
        <v>153</v>
      </c>
      <c r="E284" s="84">
        <v>4.64</v>
      </c>
      <c r="F284" s="84">
        <v>4.64</v>
      </c>
      <c r="G284" s="84"/>
    </row>
    <row r="285" s="19" customFormat="1" ht="15.4" customHeight="1" spans="1:7">
      <c r="A285" s="60" t="s">
        <v>147</v>
      </c>
      <c r="B285" s="60" t="s">
        <v>152</v>
      </c>
      <c r="C285" s="60" t="s">
        <v>154</v>
      </c>
      <c r="D285" s="60" t="s">
        <v>155</v>
      </c>
      <c r="E285" s="84">
        <v>0.5</v>
      </c>
      <c r="F285" s="84">
        <v>0.5</v>
      </c>
      <c r="G285" s="84"/>
    </row>
    <row r="286" s="19" customFormat="1" ht="15.4" customHeight="1" spans="1:7">
      <c r="A286" s="60" t="s">
        <v>147</v>
      </c>
      <c r="B286" s="60" t="s">
        <v>152</v>
      </c>
      <c r="C286" s="60" t="s">
        <v>156</v>
      </c>
      <c r="D286" s="60" t="s">
        <v>157</v>
      </c>
      <c r="E286" s="84">
        <v>3.96</v>
      </c>
      <c r="F286" s="84">
        <v>3.96</v>
      </c>
      <c r="G286" s="84"/>
    </row>
    <row r="287" s="19" customFormat="1" ht="15.4" customHeight="1" spans="1:7">
      <c r="A287" s="60" t="s">
        <v>147</v>
      </c>
      <c r="B287" s="60" t="s">
        <v>152</v>
      </c>
      <c r="C287" s="60" t="s">
        <v>145</v>
      </c>
      <c r="D287" s="60" t="s">
        <v>158</v>
      </c>
      <c r="E287" s="84">
        <v>0.18</v>
      </c>
      <c r="F287" s="84">
        <v>0.18</v>
      </c>
      <c r="G287" s="84"/>
    </row>
    <row r="288" s="19" customFormat="1" ht="16.35" customHeight="1" spans="1:7">
      <c r="A288" s="60" t="s">
        <v>159</v>
      </c>
      <c r="B288" s="60"/>
      <c r="C288" s="60"/>
      <c r="D288" s="60" t="s">
        <v>60</v>
      </c>
      <c r="E288" s="84">
        <v>7.91</v>
      </c>
      <c r="F288" s="84">
        <v>7.91</v>
      </c>
      <c r="G288" s="84"/>
    </row>
    <row r="289" s="19" customFormat="1" ht="16.35" customHeight="1" spans="1:7">
      <c r="A289" s="60" t="s">
        <v>159</v>
      </c>
      <c r="B289" s="60" t="s">
        <v>156</v>
      </c>
      <c r="C289" s="60"/>
      <c r="D289" s="60" t="s">
        <v>160</v>
      </c>
      <c r="E289" s="84">
        <v>7.91</v>
      </c>
      <c r="F289" s="84">
        <v>7.91</v>
      </c>
      <c r="G289" s="84"/>
    </row>
    <row r="290" s="19" customFormat="1" ht="15.4" customHeight="1" spans="1:7">
      <c r="A290" s="60" t="s">
        <v>159</v>
      </c>
      <c r="B290" s="60" t="s">
        <v>156</v>
      </c>
      <c r="C290" s="60" t="s">
        <v>154</v>
      </c>
      <c r="D290" s="60" t="s">
        <v>161</v>
      </c>
      <c r="E290" s="84">
        <v>7.91</v>
      </c>
      <c r="F290" s="84">
        <v>7.91</v>
      </c>
      <c r="G290" s="84"/>
    </row>
    <row r="291" s="19" customFormat="1" ht="16.35" customHeight="1" spans="1:7">
      <c r="A291" s="83" t="s">
        <v>104</v>
      </c>
      <c r="B291" s="83"/>
      <c r="C291" s="83"/>
      <c r="D291" s="83"/>
      <c r="E291" s="83"/>
      <c r="F291" s="83"/>
      <c r="G291" s="83"/>
    </row>
    <row r="292" s="19" customFormat="1" ht="16.35" customHeight="1" spans="1:7">
      <c r="A292" s="60" t="s">
        <v>191</v>
      </c>
      <c r="B292" s="60"/>
      <c r="C292" s="60"/>
      <c r="D292" s="60" t="s">
        <v>15</v>
      </c>
      <c r="E292" s="84">
        <v>48.29</v>
      </c>
      <c r="F292" s="84">
        <v>45.29</v>
      </c>
      <c r="G292" s="84">
        <v>3</v>
      </c>
    </row>
    <row r="293" s="19" customFormat="1" ht="16.35" customHeight="1" spans="1:7">
      <c r="A293" s="60" t="s">
        <v>191</v>
      </c>
      <c r="B293" s="60" t="s">
        <v>193</v>
      </c>
      <c r="C293" s="60"/>
      <c r="D293" s="60" t="s">
        <v>194</v>
      </c>
      <c r="E293" s="84">
        <v>48.29</v>
      </c>
      <c r="F293" s="84">
        <v>45.29</v>
      </c>
      <c r="G293" s="84">
        <v>3</v>
      </c>
    </row>
    <row r="294" s="19" customFormat="1" ht="15.4" customHeight="1" spans="1:7">
      <c r="A294" s="60" t="s">
        <v>191</v>
      </c>
      <c r="B294" s="60" t="s">
        <v>193</v>
      </c>
      <c r="C294" s="60" t="s">
        <v>154</v>
      </c>
      <c r="D294" s="60" t="s">
        <v>164</v>
      </c>
      <c r="E294" s="84">
        <v>7.56</v>
      </c>
      <c r="F294" s="84">
        <v>7.56</v>
      </c>
      <c r="G294" s="84"/>
    </row>
    <row r="295" s="19" customFormat="1" ht="15.4" customHeight="1" spans="1:7">
      <c r="A295" s="60" t="s">
        <v>191</v>
      </c>
      <c r="B295" s="60" t="s">
        <v>193</v>
      </c>
      <c r="C295" s="60" t="s">
        <v>137</v>
      </c>
      <c r="D295" s="60" t="s">
        <v>195</v>
      </c>
      <c r="E295" s="84">
        <v>3</v>
      </c>
      <c r="F295" s="84"/>
      <c r="G295" s="84">
        <v>3</v>
      </c>
    </row>
    <row r="296" s="19" customFormat="1" ht="15.4" customHeight="1" spans="1:7">
      <c r="A296" s="60" t="s">
        <v>191</v>
      </c>
      <c r="B296" s="60" t="s">
        <v>193</v>
      </c>
      <c r="C296" s="60" t="s">
        <v>170</v>
      </c>
      <c r="D296" s="60" t="s">
        <v>171</v>
      </c>
      <c r="E296" s="84">
        <v>37.73</v>
      </c>
      <c r="F296" s="84">
        <v>37.73</v>
      </c>
      <c r="G296" s="84"/>
    </row>
    <row r="297" s="19" customFormat="1" ht="16.35" customHeight="1" spans="1:7">
      <c r="A297" s="60" t="s">
        <v>141</v>
      </c>
      <c r="B297" s="60"/>
      <c r="C297" s="60"/>
      <c r="D297" s="60" t="s">
        <v>36</v>
      </c>
      <c r="E297" s="84">
        <v>4.68</v>
      </c>
      <c r="F297" s="84">
        <v>4.68</v>
      </c>
      <c r="G297" s="84"/>
    </row>
    <row r="298" s="19" customFormat="1" ht="16.35" customHeight="1" spans="1:7">
      <c r="A298" s="60" t="s">
        <v>141</v>
      </c>
      <c r="B298" s="60" t="s">
        <v>142</v>
      </c>
      <c r="C298" s="60"/>
      <c r="D298" s="60" t="s">
        <v>143</v>
      </c>
      <c r="E298" s="84">
        <v>4.57</v>
      </c>
      <c r="F298" s="84">
        <v>4.57</v>
      </c>
      <c r="G298" s="84"/>
    </row>
    <row r="299" s="19" customFormat="1" ht="15.4" customHeight="1" spans="1:7">
      <c r="A299" s="60" t="s">
        <v>141</v>
      </c>
      <c r="B299" s="60" t="s">
        <v>142</v>
      </c>
      <c r="C299" s="60" t="s">
        <v>142</v>
      </c>
      <c r="D299" s="60" t="s">
        <v>144</v>
      </c>
      <c r="E299" s="84">
        <v>4.57</v>
      </c>
      <c r="F299" s="84">
        <v>4.57</v>
      </c>
      <c r="G299" s="84"/>
    </row>
    <row r="300" s="19" customFormat="1" ht="16.35" customHeight="1" spans="1:7">
      <c r="A300" s="60" t="s">
        <v>141</v>
      </c>
      <c r="B300" s="60" t="s">
        <v>145</v>
      </c>
      <c r="C300" s="60"/>
      <c r="D300" s="60" t="s">
        <v>146</v>
      </c>
      <c r="E300" s="84">
        <v>0.11</v>
      </c>
      <c r="F300" s="84">
        <v>0.11</v>
      </c>
      <c r="G300" s="84"/>
    </row>
    <row r="301" s="19" customFormat="1" ht="15.4" customHeight="1" spans="1:7">
      <c r="A301" s="60" t="s">
        <v>141</v>
      </c>
      <c r="B301" s="60" t="s">
        <v>145</v>
      </c>
      <c r="C301" s="60" t="s">
        <v>145</v>
      </c>
      <c r="D301" s="60" t="s">
        <v>146</v>
      </c>
      <c r="E301" s="84">
        <v>0.11</v>
      </c>
      <c r="F301" s="84">
        <v>0.11</v>
      </c>
      <c r="G301" s="84"/>
    </row>
    <row r="302" s="19" customFormat="1" ht="16.35" customHeight="1" spans="1:7">
      <c r="A302" s="60" t="s">
        <v>147</v>
      </c>
      <c r="B302" s="60"/>
      <c r="C302" s="60"/>
      <c r="D302" s="60" t="s">
        <v>39</v>
      </c>
      <c r="E302" s="84">
        <v>2.1</v>
      </c>
      <c r="F302" s="84">
        <v>2.1</v>
      </c>
      <c r="G302" s="84"/>
    </row>
    <row r="303" s="19" customFormat="1" ht="16.35" customHeight="1" spans="1:7">
      <c r="A303" s="60" t="s">
        <v>147</v>
      </c>
      <c r="B303" s="60" t="s">
        <v>152</v>
      </c>
      <c r="C303" s="60"/>
      <c r="D303" s="60" t="s">
        <v>153</v>
      </c>
      <c r="E303" s="84">
        <v>2.1</v>
      </c>
      <c r="F303" s="84">
        <v>2.1</v>
      </c>
      <c r="G303" s="84"/>
    </row>
    <row r="304" s="19" customFormat="1" ht="15.4" customHeight="1" spans="1:7">
      <c r="A304" s="60" t="s">
        <v>147</v>
      </c>
      <c r="B304" s="60" t="s">
        <v>152</v>
      </c>
      <c r="C304" s="60" t="s">
        <v>154</v>
      </c>
      <c r="D304" s="60" t="s">
        <v>155</v>
      </c>
      <c r="E304" s="84">
        <v>0.49</v>
      </c>
      <c r="F304" s="84">
        <v>0.49</v>
      </c>
      <c r="G304" s="84"/>
    </row>
    <row r="305" s="19" customFormat="1" ht="15.4" customHeight="1" spans="1:7">
      <c r="A305" s="60" t="s">
        <v>147</v>
      </c>
      <c r="B305" s="60" t="s">
        <v>152</v>
      </c>
      <c r="C305" s="60" t="s">
        <v>156</v>
      </c>
      <c r="D305" s="60" t="s">
        <v>157</v>
      </c>
      <c r="E305" s="84">
        <v>1.52</v>
      </c>
      <c r="F305" s="84">
        <v>1.52</v>
      </c>
      <c r="G305" s="84"/>
    </row>
    <row r="306" s="19" customFormat="1" ht="15.4" customHeight="1" spans="1:7">
      <c r="A306" s="60" t="s">
        <v>147</v>
      </c>
      <c r="B306" s="60" t="s">
        <v>152</v>
      </c>
      <c r="C306" s="60" t="s">
        <v>145</v>
      </c>
      <c r="D306" s="60" t="s">
        <v>158</v>
      </c>
      <c r="E306" s="84">
        <v>0.09</v>
      </c>
      <c r="F306" s="84">
        <v>0.09</v>
      </c>
      <c r="G306" s="84"/>
    </row>
    <row r="307" s="19" customFormat="1" ht="16.35" customHeight="1" spans="1:7">
      <c r="A307" s="60" t="s">
        <v>159</v>
      </c>
      <c r="B307" s="60"/>
      <c r="C307" s="60"/>
      <c r="D307" s="60" t="s">
        <v>60</v>
      </c>
      <c r="E307" s="84">
        <v>3.55</v>
      </c>
      <c r="F307" s="84">
        <v>3.55</v>
      </c>
      <c r="G307" s="84"/>
    </row>
    <row r="308" s="19" customFormat="1" ht="16.35" customHeight="1" spans="1:7">
      <c r="A308" s="60" t="s">
        <v>159</v>
      </c>
      <c r="B308" s="60" t="s">
        <v>156</v>
      </c>
      <c r="C308" s="60"/>
      <c r="D308" s="60" t="s">
        <v>160</v>
      </c>
      <c r="E308" s="84">
        <v>3.55</v>
      </c>
      <c r="F308" s="84">
        <v>3.55</v>
      </c>
      <c r="G308" s="84"/>
    </row>
    <row r="309" s="19" customFormat="1" ht="15.4" customHeight="1" spans="1:7">
      <c r="A309" s="60" t="s">
        <v>159</v>
      </c>
      <c r="B309" s="60" t="s">
        <v>156</v>
      </c>
      <c r="C309" s="60" t="s">
        <v>154</v>
      </c>
      <c r="D309" s="60" t="s">
        <v>161</v>
      </c>
      <c r="E309" s="84">
        <v>3.55</v>
      </c>
      <c r="F309" s="84">
        <v>3.55</v>
      </c>
      <c r="G309" s="84"/>
    </row>
    <row r="310" s="19" customFormat="1" ht="16.35" customHeight="1" spans="1:7">
      <c r="A310" s="83" t="s">
        <v>113</v>
      </c>
      <c r="B310" s="83"/>
      <c r="C310" s="83"/>
      <c r="D310" s="83"/>
      <c r="E310" s="83"/>
      <c r="F310" s="83"/>
      <c r="G310" s="83"/>
    </row>
    <row r="311" s="19" customFormat="1" ht="16.35" customHeight="1" spans="1:7">
      <c r="A311" s="60" t="s">
        <v>191</v>
      </c>
      <c r="B311" s="60"/>
      <c r="C311" s="60"/>
      <c r="D311" s="60" t="s">
        <v>15</v>
      </c>
      <c r="E311" s="84">
        <v>54.21</v>
      </c>
      <c r="F311" s="84">
        <v>49.21</v>
      </c>
      <c r="G311" s="84">
        <v>5</v>
      </c>
    </row>
    <row r="312" s="19" customFormat="1" ht="16.35" customHeight="1" spans="1:7">
      <c r="A312" s="60" t="s">
        <v>191</v>
      </c>
      <c r="B312" s="60" t="s">
        <v>193</v>
      </c>
      <c r="C312" s="60"/>
      <c r="D312" s="60" t="s">
        <v>194</v>
      </c>
      <c r="E312" s="84">
        <v>54.21</v>
      </c>
      <c r="F312" s="84">
        <v>49.21</v>
      </c>
      <c r="G312" s="84">
        <v>5</v>
      </c>
    </row>
    <row r="313" s="19" customFormat="1" ht="15.4" customHeight="1" spans="1:7">
      <c r="A313" s="60" t="s">
        <v>191</v>
      </c>
      <c r="B313" s="60" t="s">
        <v>193</v>
      </c>
      <c r="C313" s="60" t="s">
        <v>154</v>
      </c>
      <c r="D313" s="60" t="s">
        <v>164</v>
      </c>
      <c r="E313" s="84">
        <v>7.93</v>
      </c>
      <c r="F313" s="84">
        <v>7.93</v>
      </c>
      <c r="G313" s="84"/>
    </row>
    <row r="314" s="19" customFormat="1" ht="15.4" customHeight="1" spans="1:7">
      <c r="A314" s="60" t="s">
        <v>191</v>
      </c>
      <c r="B314" s="60" t="s">
        <v>193</v>
      </c>
      <c r="C314" s="60" t="s">
        <v>137</v>
      </c>
      <c r="D314" s="60" t="s">
        <v>195</v>
      </c>
      <c r="E314" s="84">
        <v>5</v>
      </c>
      <c r="F314" s="84"/>
      <c r="G314" s="84">
        <v>5</v>
      </c>
    </row>
    <row r="315" s="19" customFormat="1" ht="15.4" customHeight="1" spans="1:7">
      <c r="A315" s="60" t="s">
        <v>191</v>
      </c>
      <c r="B315" s="60" t="s">
        <v>193</v>
      </c>
      <c r="C315" s="60" t="s">
        <v>170</v>
      </c>
      <c r="D315" s="60" t="s">
        <v>171</v>
      </c>
      <c r="E315" s="84">
        <v>41.28</v>
      </c>
      <c r="F315" s="84">
        <v>41.28</v>
      </c>
      <c r="G315" s="84"/>
    </row>
    <row r="316" s="19" customFormat="1" ht="16.35" customHeight="1" spans="1:7">
      <c r="A316" s="60" t="s">
        <v>141</v>
      </c>
      <c r="B316" s="60"/>
      <c r="C316" s="60"/>
      <c r="D316" s="60" t="s">
        <v>36</v>
      </c>
      <c r="E316" s="84">
        <v>3.95</v>
      </c>
      <c r="F316" s="84">
        <v>3.95</v>
      </c>
      <c r="G316" s="84"/>
    </row>
    <row r="317" s="19" customFormat="1" ht="16.35" customHeight="1" spans="1:7">
      <c r="A317" s="60" t="s">
        <v>141</v>
      </c>
      <c r="B317" s="60" t="s">
        <v>142</v>
      </c>
      <c r="C317" s="60"/>
      <c r="D317" s="60" t="s">
        <v>143</v>
      </c>
      <c r="E317" s="84">
        <v>3.86</v>
      </c>
      <c r="F317" s="84">
        <v>3.86</v>
      </c>
      <c r="G317" s="84"/>
    </row>
    <row r="318" s="19" customFormat="1" ht="15.4" customHeight="1" spans="1:7">
      <c r="A318" s="60" t="s">
        <v>141</v>
      </c>
      <c r="B318" s="60" t="s">
        <v>142</v>
      </c>
      <c r="C318" s="60" t="s">
        <v>142</v>
      </c>
      <c r="D318" s="60" t="s">
        <v>144</v>
      </c>
      <c r="E318" s="84">
        <v>3.86</v>
      </c>
      <c r="F318" s="84">
        <v>3.86</v>
      </c>
      <c r="G318" s="84"/>
    </row>
    <row r="319" s="19" customFormat="1" ht="16.35" customHeight="1" spans="1:7">
      <c r="A319" s="60" t="s">
        <v>141</v>
      </c>
      <c r="B319" s="60" t="s">
        <v>145</v>
      </c>
      <c r="C319" s="60"/>
      <c r="D319" s="60" t="s">
        <v>146</v>
      </c>
      <c r="E319" s="84">
        <v>0.09</v>
      </c>
      <c r="F319" s="84">
        <v>0.09</v>
      </c>
      <c r="G319" s="84"/>
    </row>
    <row r="320" s="19" customFormat="1" ht="15.4" customHeight="1" spans="1:7">
      <c r="A320" s="60" t="s">
        <v>141</v>
      </c>
      <c r="B320" s="60" t="s">
        <v>145</v>
      </c>
      <c r="C320" s="60" t="s">
        <v>145</v>
      </c>
      <c r="D320" s="60" t="s">
        <v>146</v>
      </c>
      <c r="E320" s="84">
        <v>0.09</v>
      </c>
      <c r="F320" s="84">
        <v>0.09</v>
      </c>
      <c r="G320" s="84"/>
    </row>
    <row r="321" s="19" customFormat="1" ht="16.35" customHeight="1" spans="1:7">
      <c r="A321" s="60" t="s">
        <v>147</v>
      </c>
      <c r="B321" s="60"/>
      <c r="C321" s="60"/>
      <c r="D321" s="60" t="s">
        <v>39</v>
      </c>
      <c r="E321" s="84">
        <v>1.76</v>
      </c>
      <c r="F321" s="84">
        <v>1.76</v>
      </c>
      <c r="G321" s="84"/>
    </row>
    <row r="322" s="19" customFormat="1" ht="16.35" customHeight="1" spans="1:7">
      <c r="A322" s="60" t="s">
        <v>147</v>
      </c>
      <c r="B322" s="60" t="s">
        <v>152</v>
      </c>
      <c r="C322" s="60"/>
      <c r="D322" s="60" t="s">
        <v>153</v>
      </c>
      <c r="E322" s="84">
        <v>1.76</v>
      </c>
      <c r="F322" s="84">
        <v>1.76</v>
      </c>
      <c r="G322" s="84"/>
    </row>
    <row r="323" s="19" customFormat="1" ht="15.4" customHeight="1" spans="1:7">
      <c r="A323" s="60" t="s">
        <v>147</v>
      </c>
      <c r="B323" s="60" t="s">
        <v>152</v>
      </c>
      <c r="C323" s="60" t="s">
        <v>154</v>
      </c>
      <c r="D323" s="60" t="s">
        <v>155</v>
      </c>
      <c r="E323" s="84">
        <v>0.51</v>
      </c>
      <c r="F323" s="84">
        <v>0.51</v>
      </c>
      <c r="G323" s="84"/>
    </row>
    <row r="324" s="19" customFormat="1" ht="15.4" customHeight="1" spans="1:7">
      <c r="A324" s="60" t="s">
        <v>147</v>
      </c>
      <c r="B324" s="60" t="s">
        <v>152</v>
      </c>
      <c r="C324" s="60" t="s">
        <v>156</v>
      </c>
      <c r="D324" s="60" t="s">
        <v>157</v>
      </c>
      <c r="E324" s="84">
        <v>1.18</v>
      </c>
      <c r="F324" s="84">
        <v>1.18</v>
      </c>
      <c r="G324" s="84"/>
    </row>
    <row r="325" s="19" customFormat="1" ht="15.4" customHeight="1" spans="1:7">
      <c r="A325" s="60" t="s">
        <v>147</v>
      </c>
      <c r="B325" s="60" t="s">
        <v>152</v>
      </c>
      <c r="C325" s="60" t="s">
        <v>145</v>
      </c>
      <c r="D325" s="60" t="s">
        <v>158</v>
      </c>
      <c r="E325" s="84">
        <v>0.07</v>
      </c>
      <c r="F325" s="84">
        <v>0.07</v>
      </c>
      <c r="G325" s="84"/>
    </row>
    <row r="326" s="19" customFormat="1" ht="16.35" customHeight="1" spans="1:7">
      <c r="A326" s="60" t="s">
        <v>159</v>
      </c>
      <c r="B326" s="60"/>
      <c r="C326" s="60"/>
      <c r="D326" s="60" t="s">
        <v>60</v>
      </c>
      <c r="E326" s="84">
        <v>3</v>
      </c>
      <c r="F326" s="84">
        <v>3</v>
      </c>
      <c r="G326" s="84"/>
    </row>
    <row r="327" s="19" customFormat="1" ht="16.35" customHeight="1" spans="1:7">
      <c r="A327" s="60" t="s">
        <v>159</v>
      </c>
      <c r="B327" s="60" t="s">
        <v>156</v>
      </c>
      <c r="C327" s="60"/>
      <c r="D327" s="60" t="s">
        <v>160</v>
      </c>
      <c r="E327" s="84">
        <v>3</v>
      </c>
      <c r="F327" s="84">
        <v>3</v>
      </c>
      <c r="G327" s="84"/>
    </row>
    <row r="328" s="19" customFormat="1" ht="15.4" customHeight="1" spans="1:7">
      <c r="A328" s="60" t="s">
        <v>159</v>
      </c>
      <c r="B328" s="60" t="s">
        <v>156</v>
      </c>
      <c r="C328" s="60" t="s">
        <v>154</v>
      </c>
      <c r="D328" s="60" t="s">
        <v>161</v>
      </c>
      <c r="E328" s="84">
        <v>3</v>
      </c>
      <c r="F328" s="84">
        <v>3</v>
      </c>
      <c r="G328" s="84"/>
    </row>
    <row r="329" s="19" customFormat="1" ht="16.35" customHeight="1" spans="1:7">
      <c r="A329" s="83" t="s">
        <v>109</v>
      </c>
      <c r="B329" s="83"/>
      <c r="C329" s="83"/>
      <c r="D329" s="83"/>
      <c r="E329" s="83"/>
      <c r="F329" s="83"/>
      <c r="G329" s="83"/>
    </row>
    <row r="330" s="19" customFormat="1" ht="16.35" customHeight="1" spans="1:7">
      <c r="A330" s="60" t="s">
        <v>191</v>
      </c>
      <c r="B330" s="60"/>
      <c r="C330" s="60"/>
      <c r="D330" s="60" t="s">
        <v>15</v>
      </c>
      <c r="E330" s="84">
        <v>109.28</v>
      </c>
      <c r="F330" s="84">
        <v>81.13</v>
      </c>
      <c r="G330" s="84">
        <v>28.15</v>
      </c>
    </row>
    <row r="331" s="19" customFormat="1" ht="16.35" customHeight="1" spans="1:7">
      <c r="A331" s="60" t="s">
        <v>191</v>
      </c>
      <c r="B331" s="60" t="s">
        <v>193</v>
      </c>
      <c r="C331" s="60"/>
      <c r="D331" s="60" t="s">
        <v>194</v>
      </c>
      <c r="E331" s="84">
        <v>109.28</v>
      </c>
      <c r="F331" s="84">
        <v>81.13</v>
      </c>
      <c r="G331" s="84">
        <v>28.15</v>
      </c>
    </row>
    <row r="332" s="19" customFormat="1" ht="15.4" customHeight="1" spans="1:7">
      <c r="A332" s="60" t="s">
        <v>191</v>
      </c>
      <c r="B332" s="60" t="s">
        <v>193</v>
      </c>
      <c r="C332" s="60" t="s">
        <v>154</v>
      </c>
      <c r="D332" s="60" t="s">
        <v>164</v>
      </c>
      <c r="E332" s="84">
        <v>7.05</v>
      </c>
      <c r="F332" s="84">
        <v>7.05</v>
      </c>
      <c r="G332" s="84"/>
    </row>
    <row r="333" s="19" customFormat="1" ht="15.4" customHeight="1" spans="1:7">
      <c r="A333" s="60" t="s">
        <v>191</v>
      </c>
      <c r="B333" s="60" t="s">
        <v>193</v>
      </c>
      <c r="C333" s="60" t="s">
        <v>156</v>
      </c>
      <c r="D333" s="60" t="s">
        <v>165</v>
      </c>
      <c r="E333" s="84">
        <v>3.65</v>
      </c>
      <c r="F333" s="84"/>
      <c r="G333" s="84">
        <v>3.65</v>
      </c>
    </row>
    <row r="334" s="19" customFormat="1" ht="15.4" customHeight="1" spans="1:7">
      <c r="A334" s="60" t="s">
        <v>191</v>
      </c>
      <c r="B334" s="60" t="s">
        <v>193</v>
      </c>
      <c r="C334" s="60" t="s">
        <v>137</v>
      </c>
      <c r="D334" s="60" t="s">
        <v>195</v>
      </c>
      <c r="E334" s="84">
        <v>24.5</v>
      </c>
      <c r="F334" s="84"/>
      <c r="G334" s="84">
        <v>24.5</v>
      </c>
    </row>
    <row r="335" s="19" customFormat="1" ht="15.4" customHeight="1" spans="1:7">
      <c r="A335" s="60" t="s">
        <v>191</v>
      </c>
      <c r="B335" s="60" t="s">
        <v>193</v>
      </c>
      <c r="C335" s="60" t="s">
        <v>170</v>
      </c>
      <c r="D335" s="60" t="s">
        <v>171</v>
      </c>
      <c r="E335" s="84">
        <v>74.08</v>
      </c>
      <c r="F335" s="84">
        <v>74.08</v>
      </c>
      <c r="G335" s="84"/>
    </row>
    <row r="336" s="19" customFormat="1" ht="16.35" customHeight="1" spans="1:7">
      <c r="A336" s="60" t="s">
        <v>141</v>
      </c>
      <c r="B336" s="60"/>
      <c r="C336" s="60"/>
      <c r="D336" s="60" t="s">
        <v>36</v>
      </c>
      <c r="E336" s="84">
        <v>6.19</v>
      </c>
      <c r="F336" s="84">
        <v>6.19</v>
      </c>
      <c r="G336" s="84"/>
    </row>
    <row r="337" s="19" customFormat="1" ht="16.35" customHeight="1" spans="1:7">
      <c r="A337" s="60" t="s">
        <v>141</v>
      </c>
      <c r="B337" s="60" t="s">
        <v>142</v>
      </c>
      <c r="C337" s="60"/>
      <c r="D337" s="60" t="s">
        <v>143</v>
      </c>
      <c r="E337" s="84">
        <v>6.03</v>
      </c>
      <c r="F337" s="84">
        <v>6.03</v>
      </c>
      <c r="G337" s="84"/>
    </row>
    <row r="338" s="19" customFormat="1" ht="15.4" customHeight="1" spans="1:7">
      <c r="A338" s="60" t="s">
        <v>141</v>
      </c>
      <c r="B338" s="60" t="s">
        <v>142</v>
      </c>
      <c r="C338" s="60" t="s">
        <v>142</v>
      </c>
      <c r="D338" s="60" t="s">
        <v>144</v>
      </c>
      <c r="E338" s="84">
        <v>6.03</v>
      </c>
      <c r="F338" s="84">
        <v>6.03</v>
      </c>
      <c r="G338" s="84"/>
    </row>
    <row r="339" s="19" customFormat="1" ht="16.35" customHeight="1" spans="1:7">
      <c r="A339" s="60" t="s">
        <v>141</v>
      </c>
      <c r="B339" s="60" t="s">
        <v>145</v>
      </c>
      <c r="C339" s="60"/>
      <c r="D339" s="60" t="s">
        <v>146</v>
      </c>
      <c r="E339" s="84">
        <v>0.16</v>
      </c>
      <c r="F339" s="84">
        <v>0.16</v>
      </c>
      <c r="G339" s="84"/>
    </row>
    <row r="340" s="19" customFormat="1" ht="15.4" customHeight="1" spans="1:7">
      <c r="A340" s="60" t="s">
        <v>141</v>
      </c>
      <c r="B340" s="60" t="s">
        <v>145</v>
      </c>
      <c r="C340" s="60" t="s">
        <v>145</v>
      </c>
      <c r="D340" s="60" t="s">
        <v>146</v>
      </c>
      <c r="E340" s="84">
        <v>0.16</v>
      </c>
      <c r="F340" s="84">
        <v>0.16</v>
      </c>
      <c r="G340" s="84"/>
    </row>
    <row r="341" s="19" customFormat="1" ht="16.35" customHeight="1" spans="1:7">
      <c r="A341" s="60" t="s">
        <v>147</v>
      </c>
      <c r="B341" s="60"/>
      <c r="C341" s="60"/>
      <c r="D341" s="60" t="s">
        <v>39</v>
      </c>
      <c r="E341" s="84">
        <v>2.76</v>
      </c>
      <c r="F341" s="84">
        <v>2.76</v>
      </c>
      <c r="G341" s="84"/>
    </row>
    <row r="342" s="19" customFormat="1" ht="16.35" customHeight="1" spans="1:7">
      <c r="A342" s="60" t="s">
        <v>147</v>
      </c>
      <c r="B342" s="60" t="s">
        <v>152</v>
      </c>
      <c r="C342" s="60"/>
      <c r="D342" s="60" t="s">
        <v>153</v>
      </c>
      <c r="E342" s="84">
        <v>2.76</v>
      </c>
      <c r="F342" s="84">
        <v>2.76</v>
      </c>
      <c r="G342" s="84"/>
    </row>
    <row r="343" s="19" customFormat="1" ht="15.4" customHeight="1" spans="1:7">
      <c r="A343" s="60" t="s">
        <v>147</v>
      </c>
      <c r="B343" s="60" t="s">
        <v>152</v>
      </c>
      <c r="C343" s="60" t="s">
        <v>154</v>
      </c>
      <c r="D343" s="60" t="s">
        <v>155</v>
      </c>
      <c r="E343" s="84">
        <v>0.45</v>
      </c>
      <c r="F343" s="84">
        <v>0.45</v>
      </c>
      <c r="G343" s="84"/>
    </row>
    <row r="344" s="19" customFormat="1" ht="15.4" customHeight="1" spans="1:7">
      <c r="A344" s="60" t="s">
        <v>147</v>
      </c>
      <c r="B344" s="60" t="s">
        <v>152</v>
      </c>
      <c r="C344" s="60" t="s">
        <v>156</v>
      </c>
      <c r="D344" s="60" t="s">
        <v>157</v>
      </c>
      <c r="E344" s="84">
        <v>2.2</v>
      </c>
      <c r="F344" s="84">
        <v>2.2</v>
      </c>
      <c r="G344" s="84"/>
    </row>
    <row r="345" s="19" customFormat="1" ht="15.4" customHeight="1" spans="1:7">
      <c r="A345" s="60" t="s">
        <v>147</v>
      </c>
      <c r="B345" s="60" t="s">
        <v>152</v>
      </c>
      <c r="C345" s="60" t="s">
        <v>145</v>
      </c>
      <c r="D345" s="60" t="s">
        <v>158</v>
      </c>
      <c r="E345" s="84">
        <v>0.11</v>
      </c>
      <c r="F345" s="84">
        <v>0.11</v>
      </c>
      <c r="G345" s="84"/>
    </row>
    <row r="346" s="19" customFormat="1" ht="16.35" customHeight="1" spans="1:7">
      <c r="A346" s="60" t="s">
        <v>159</v>
      </c>
      <c r="B346" s="60"/>
      <c r="C346" s="60"/>
      <c r="D346" s="60" t="s">
        <v>60</v>
      </c>
      <c r="E346" s="84">
        <v>4.06</v>
      </c>
      <c r="F346" s="84">
        <v>4.06</v>
      </c>
      <c r="G346" s="84"/>
    </row>
    <row r="347" s="19" customFormat="1" ht="16.35" customHeight="1" spans="1:7">
      <c r="A347" s="60" t="s">
        <v>159</v>
      </c>
      <c r="B347" s="60" t="s">
        <v>156</v>
      </c>
      <c r="C347" s="60"/>
      <c r="D347" s="60" t="s">
        <v>160</v>
      </c>
      <c r="E347" s="84">
        <v>4.06</v>
      </c>
      <c r="F347" s="84">
        <v>4.06</v>
      </c>
      <c r="G347" s="84"/>
    </row>
    <row r="348" s="19" customFormat="1" ht="15.4" customHeight="1" spans="1:7">
      <c r="A348" s="60" t="s">
        <v>159</v>
      </c>
      <c r="B348" s="60" t="s">
        <v>156</v>
      </c>
      <c r="C348" s="60" t="s">
        <v>154</v>
      </c>
      <c r="D348" s="60" t="s">
        <v>161</v>
      </c>
      <c r="E348" s="84">
        <v>4.06</v>
      </c>
      <c r="F348" s="84">
        <v>4.06</v>
      </c>
      <c r="G348" s="84"/>
    </row>
    <row r="349" s="19" customFormat="1" ht="16.35" customHeight="1" spans="1:7">
      <c r="A349" s="83" t="s">
        <v>111</v>
      </c>
      <c r="B349" s="83"/>
      <c r="C349" s="83"/>
      <c r="D349" s="83"/>
      <c r="E349" s="83"/>
      <c r="F349" s="83"/>
      <c r="G349" s="83"/>
    </row>
    <row r="350" s="19" customFormat="1" ht="16.35" customHeight="1" spans="1:7">
      <c r="A350" s="60" t="s">
        <v>191</v>
      </c>
      <c r="B350" s="60"/>
      <c r="C350" s="60"/>
      <c r="D350" s="60" t="s">
        <v>15</v>
      </c>
      <c r="E350" s="84">
        <v>67.94</v>
      </c>
      <c r="F350" s="84">
        <v>62.94</v>
      </c>
      <c r="G350" s="84">
        <v>5</v>
      </c>
    </row>
    <row r="351" s="19" customFormat="1" ht="16.35" customHeight="1" spans="1:7">
      <c r="A351" s="60" t="s">
        <v>191</v>
      </c>
      <c r="B351" s="60" t="s">
        <v>193</v>
      </c>
      <c r="C351" s="60"/>
      <c r="D351" s="60" t="s">
        <v>194</v>
      </c>
      <c r="E351" s="84">
        <v>67.94</v>
      </c>
      <c r="F351" s="84">
        <v>62.94</v>
      </c>
      <c r="G351" s="84">
        <v>5</v>
      </c>
    </row>
    <row r="352" s="19" customFormat="1" ht="15.4" customHeight="1" spans="1:7">
      <c r="A352" s="60" t="s">
        <v>191</v>
      </c>
      <c r="B352" s="60" t="s">
        <v>193</v>
      </c>
      <c r="C352" s="60" t="s">
        <v>154</v>
      </c>
      <c r="D352" s="60" t="s">
        <v>164</v>
      </c>
      <c r="E352" s="84">
        <v>8.23</v>
      </c>
      <c r="F352" s="84">
        <v>8.23</v>
      </c>
      <c r="G352" s="84"/>
    </row>
    <row r="353" s="19" customFormat="1" ht="15.4" customHeight="1" spans="1:7">
      <c r="A353" s="60" t="s">
        <v>191</v>
      </c>
      <c r="B353" s="60" t="s">
        <v>193</v>
      </c>
      <c r="C353" s="60" t="s">
        <v>137</v>
      </c>
      <c r="D353" s="60" t="s">
        <v>195</v>
      </c>
      <c r="E353" s="84">
        <v>5</v>
      </c>
      <c r="F353" s="84"/>
      <c r="G353" s="84">
        <v>5</v>
      </c>
    </row>
    <row r="354" s="19" customFormat="1" ht="15.4" customHeight="1" spans="1:7">
      <c r="A354" s="60" t="s">
        <v>191</v>
      </c>
      <c r="B354" s="60" t="s">
        <v>193</v>
      </c>
      <c r="C354" s="60" t="s">
        <v>170</v>
      </c>
      <c r="D354" s="60" t="s">
        <v>171</v>
      </c>
      <c r="E354" s="84">
        <v>54.71</v>
      </c>
      <c r="F354" s="84">
        <v>54.71</v>
      </c>
      <c r="G354" s="84"/>
    </row>
    <row r="355" s="19" customFormat="1" ht="16.35" customHeight="1" spans="1:7">
      <c r="A355" s="60" t="s">
        <v>141</v>
      </c>
      <c r="B355" s="60"/>
      <c r="C355" s="60"/>
      <c r="D355" s="60" t="s">
        <v>36</v>
      </c>
      <c r="E355" s="84">
        <v>4.82</v>
      </c>
      <c r="F355" s="84">
        <v>4.82</v>
      </c>
      <c r="G355" s="84"/>
    </row>
    <row r="356" s="19" customFormat="1" ht="16.35" customHeight="1" spans="1:7">
      <c r="A356" s="60" t="s">
        <v>141</v>
      </c>
      <c r="B356" s="60" t="s">
        <v>142</v>
      </c>
      <c r="C356" s="60"/>
      <c r="D356" s="60" t="s">
        <v>143</v>
      </c>
      <c r="E356" s="84">
        <v>4.71</v>
      </c>
      <c r="F356" s="84">
        <v>4.71</v>
      </c>
      <c r="G356" s="84"/>
    </row>
    <row r="357" s="19" customFormat="1" ht="15.4" customHeight="1" spans="1:7">
      <c r="A357" s="60" t="s">
        <v>141</v>
      </c>
      <c r="B357" s="60" t="s">
        <v>142</v>
      </c>
      <c r="C357" s="60" t="s">
        <v>142</v>
      </c>
      <c r="D357" s="60" t="s">
        <v>144</v>
      </c>
      <c r="E357" s="84">
        <v>4.71</v>
      </c>
      <c r="F357" s="84">
        <v>4.71</v>
      </c>
      <c r="G357" s="84"/>
    </row>
    <row r="358" s="19" customFormat="1" ht="16.35" customHeight="1" spans="1:7">
      <c r="A358" s="60" t="s">
        <v>141</v>
      </c>
      <c r="B358" s="60" t="s">
        <v>145</v>
      </c>
      <c r="C358" s="60"/>
      <c r="D358" s="60" t="s">
        <v>146</v>
      </c>
      <c r="E358" s="84">
        <v>0.11</v>
      </c>
      <c r="F358" s="84">
        <v>0.11</v>
      </c>
      <c r="G358" s="84"/>
    </row>
    <row r="359" s="19" customFormat="1" ht="15.4" customHeight="1" spans="1:7">
      <c r="A359" s="60" t="s">
        <v>141</v>
      </c>
      <c r="B359" s="60" t="s">
        <v>145</v>
      </c>
      <c r="C359" s="60" t="s">
        <v>145</v>
      </c>
      <c r="D359" s="60" t="s">
        <v>146</v>
      </c>
      <c r="E359" s="84">
        <v>0.11</v>
      </c>
      <c r="F359" s="84">
        <v>0.11</v>
      </c>
      <c r="G359" s="84"/>
    </row>
    <row r="360" s="19" customFormat="1" ht="16.35" customHeight="1" spans="1:7">
      <c r="A360" s="60" t="s">
        <v>147</v>
      </c>
      <c r="B360" s="60"/>
      <c r="C360" s="60"/>
      <c r="D360" s="60" t="s">
        <v>39</v>
      </c>
      <c r="E360" s="84">
        <v>2.16</v>
      </c>
      <c r="F360" s="84">
        <v>2.16</v>
      </c>
      <c r="G360" s="84"/>
    </row>
    <row r="361" s="19" customFormat="1" ht="16.35" customHeight="1" spans="1:7">
      <c r="A361" s="60" t="s">
        <v>147</v>
      </c>
      <c r="B361" s="60" t="s">
        <v>152</v>
      </c>
      <c r="C361" s="60"/>
      <c r="D361" s="60" t="s">
        <v>153</v>
      </c>
      <c r="E361" s="84">
        <v>2.16</v>
      </c>
      <c r="F361" s="84">
        <v>2.16</v>
      </c>
      <c r="G361" s="84"/>
    </row>
    <row r="362" s="19" customFormat="1" ht="15.4" customHeight="1" spans="1:7">
      <c r="A362" s="60" t="s">
        <v>147</v>
      </c>
      <c r="B362" s="60" t="s">
        <v>152</v>
      </c>
      <c r="C362" s="60" t="s">
        <v>154</v>
      </c>
      <c r="D362" s="60" t="s">
        <v>155</v>
      </c>
      <c r="E362" s="84">
        <v>0.54</v>
      </c>
      <c r="F362" s="84">
        <v>0.54</v>
      </c>
      <c r="G362" s="84"/>
    </row>
    <row r="363" s="19" customFormat="1" ht="15.4" customHeight="1" spans="1:7">
      <c r="A363" s="60" t="s">
        <v>147</v>
      </c>
      <c r="B363" s="60" t="s">
        <v>152</v>
      </c>
      <c r="C363" s="60" t="s">
        <v>156</v>
      </c>
      <c r="D363" s="60" t="s">
        <v>157</v>
      </c>
      <c r="E363" s="84">
        <v>1.53</v>
      </c>
      <c r="F363" s="84">
        <v>1.53</v>
      </c>
      <c r="G363" s="84"/>
    </row>
    <row r="364" s="19" customFormat="1" ht="15.4" customHeight="1" spans="1:7">
      <c r="A364" s="60" t="s">
        <v>147</v>
      </c>
      <c r="B364" s="60" t="s">
        <v>152</v>
      </c>
      <c r="C364" s="60" t="s">
        <v>145</v>
      </c>
      <c r="D364" s="60" t="s">
        <v>158</v>
      </c>
      <c r="E364" s="84">
        <v>0.09</v>
      </c>
      <c r="F364" s="84">
        <v>0.09</v>
      </c>
      <c r="G364" s="84"/>
    </row>
    <row r="365" s="19" customFormat="1" ht="16.35" customHeight="1" spans="1:7">
      <c r="A365" s="60" t="s">
        <v>159</v>
      </c>
      <c r="B365" s="60"/>
      <c r="C365" s="60"/>
      <c r="D365" s="60" t="s">
        <v>60</v>
      </c>
      <c r="E365" s="84">
        <v>3.65</v>
      </c>
      <c r="F365" s="84">
        <v>3.65</v>
      </c>
      <c r="G365" s="84"/>
    </row>
    <row r="366" s="19" customFormat="1" ht="16.35" customHeight="1" spans="1:7">
      <c r="A366" s="60" t="s">
        <v>159</v>
      </c>
      <c r="B366" s="60" t="s">
        <v>156</v>
      </c>
      <c r="C366" s="60"/>
      <c r="D366" s="60" t="s">
        <v>160</v>
      </c>
      <c r="E366" s="84">
        <v>3.65</v>
      </c>
      <c r="F366" s="84">
        <v>3.65</v>
      </c>
      <c r="G366" s="84"/>
    </row>
    <row r="367" s="19" customFormat="1" ht="15.4" customHeight="1" spans="1:7">
      <c r="A367" s="60" t="s">
        <v>159</v>
      </c>
      <c r="B367" s="60" t="s">
        <v>156</v>
      </c>
      <c r="C367" s="60" t="s">
        <v>154</v>
      </c>
      <c r="D367" s="60" t="s">
        <v>161</v>
      </c>
      <c r="E367" s="84">
        <v>3.65</v>
      </c>
      <c r="F367" s="84">
        <v>3.65</v>
      </c>
      <c r="G367" s="84"/>
    </row>
    <row r="368" s="19" customFormat="1" ht="16.35" customHeight="1" spans="1:7">
      <c r="A368" s="83" t="s">
        <v>110</v>
      </c>
      <c r="B368" s="83"/>
      <c r="C368" s="83"/>
      <c r="D368" s="83"/>
      <c r="E368" s="83"/>
      <c r="F368" s="83"/>
      <c r="G368" s="83"/>
    </row>
    <row r="369" s="19" customFormat="1" ht="16.35" customHeight="1" spans="1:7">
      <c r="A369" s="60" t="s">
        <v>191</v>
      </c>
      <c r="B369" s="60"/>
      <c r="C369" s="60"/>
      <c r="D369" s="60" t="s">
        <v>15</v>
      </c>
      <c r="E369" s="84">
        <v>100.74</v>
      </c>
      <c r="F369" s="84">
        <v>95.74</v>
      </c>
      <c r="G369" s="84">
        <v>5</v>
      </c>
    </row>
    <row r="370" s="19" customFormat="1" ht="16.35" customHeight="1" spans="1:7">
      <c r="A370" s="60" t="s">
        <v>191</v>
      </c>
      <c r="B370" s="60" t="s">
        <v>193</v>
      </c>
      <c r="C370" s="60"/>
      <c r="D370" s="60" t="s">
        <v>194</v>
      </c>
      <c r="E370" s="84">
        <v>100.74</v>
      </c>
      <c r="F370" s="84">
        <v>95.74</v>
      </c>
      <c r="G370" s="84">
        <v>5</v>
      </c>
    </row>
    <row r="371" s="19" customFormat="1" ht="15.4" customHeight="1" spans="1:7">
      <c r="A371" s="60" t="s">
        <v>191</v>
      </c>
      <c r="B371" s="60" t="s">
        <v>193</v>
      </c>
      <c r="C371" s="60" t="s">
        <v>137</v>
      </c>
      <c r="D371" s="60" t="s">
        <v>195</v>
      </c>
      <c r="E371" s="84">
        <v>5</v>
      </c>
      <c r="F371" s="84"/>
      <c r="G371" s="84">
        <v>5</v>
      </c>
    </row>
    <row r="372" s="19" customFormat="1" ht="15.4" customHeight="1" spans="1:7">
      <c r="A372" s="60" t="s">
        <v>191</v>
      </c>
      <c r="B372" s="60" t="s">
        <v>193</v>
      </c>
      <c r="C372" s="60" t="s">
        <v>170</v>
      </c>
      <c r="D372" s="60" t="s">
        <v>171</v>
      </c>
      <c r="E372" s="84">
        <v>95.74</v>
      </c>
      <c r="F372" s="84">
        <v>95.74</v>
      </c>
      <c r="G372" s="84"/>
    </row>
    <row r="373" s="19" customFormat="1" ht="16.35" customHeight="1" spans="1:7">
      <c r="A373" s="60" t="s">
        <v>141</v>
      </c>
      <c r="B373" s="60"/>
      <c r="C373" s="60"/>
      <c r="D373" s="60" t="s">
        <v>36</v>
      </c>
      <c r="E373" s="84">
        <v>9.46</v>
      </c>
      <c r="F373" s="84">
        <v>9.46</v>
      </c>
      <c r="G373" s="84"/>
    </row>
    <row r="374" s="19" customFormat="1" ht="16.35" customHeight="1" spans="1:7">
      <c r="A374" s="60" t="s">
        <v>141</v>
      </c>
      <c r="B374" s="60" t="s">
        <v>142</v>
      </c>
      <c r="C374" s="60"/>
      <c r="D374" s="60" t="s">
        <v>143</v>
      </c>
      <c r="E374" s="84">
        <v>9.17</v>
      </c>
      <c r="F374" s="84">
        <v>9.17</v>
      </c>
      <c r="G374" s="84"/>
    </row>
    <row r="375" s="19" customFormat="1" ht="15.4" customHeight="1" spans="1:7">
      <c r="A375" s="60" t="s">
        <v>141</v>
      </c>
      <c r="B375" s="60" t="s">
        <v>142</v>
      </c>
      <c r="C375" s="60" t="s">
        <v>142</v>
      </c>
      <c r="D375" s="60" t="s">
        <v>144</v>
      </c>
      <c r="E375" s="84">
        <v>9.17</v>
      </c>
      <c r="F375" s="84">
        <v>9.17</v>
      </c>
      <c r="G375" s="84"/>
    </row>
    <row r="376" s="19" customFormat="1" ht="16.35" customHeight="1" spans="1:7">
      <c r="A376" s="60" t="s">
        <v>141</v>
      </c>
      <c r="B376" s="60" t="s">
        <v>145</v>
      </c>
      <c r="C376" s="60"/>
      <c r="D376" s="60" t="s">
        <v>146</v>
      </c>
      <c r="E376" s="84">
        <v>0.29</v>
      </c>
      <c r="F376" s="84">
        <v>0.29</v>
      </c>
      <c r="G376" s="84"/>
    </row>
    <row r="377" s="19" customFormat="1" ht="15.4" customHeight="1" spans="1:7">
      <c r="A377" s="60" t="s">
        <v>141</v>
      </c>
      <c r="B377" s="60" t="s">
        <v>145</v>
      </c>
      <c r="C377" s="60" t="s">
        <v>145</v>
      </c>
      <c r="D377" s="60" t="s">
        <v>146</v>
      </c>
      <c r="E377" s="84">
        <v>0.29</v>
      </c>
      <c r="F377" s="84">
        <v>0.29</v>
      </c>
      <c r="G377" s="84"/>
    </row>
    <row r="378" s="19" customFormat="1" ht="16.35" customHeight="1" spans="1:7">
      <c r="A378" s="60" t="s">
        <v>147</v>
      </c>
      <c r="B378" s="60"/>
      <c r="C378" s="60"/>
      <c r="D378" s="60" t="s">
        <v>39</v>
      </c>
      <c r="E378" s="84">
        <v>4.18</v>
      </c>
      <c r="F378" s="84">
        <v>4.18</v>
      </c>
      <c r="G378" s="84"/>
    </row>
    <row r="379" s="19" customFormat="1" ht="16.35" customHeight="1" spans="1:7">
      <c r="A379" s="60" t="s">
        <v>147</v>
      </c>
      <c r="B379" s="60" t="s">
        <v>152</v>
      </c>
      <c r="C379" s="60"/>
      <c r="D379" s="60" t="s">
        <v>153</v>
      </c>
      <c r="E379" s="84">
        <v>4.18</v>
      </c>
      <c r="F379" s="84">
        <v>4.18</v>
      </c>
      <c r="G379" s="84"/>
    </row>
    <row r="380" s="19" customFormat="1" ht="15.4" customHeight="1" spans="1:7">
      <c r="A380" s="60" t="s">
        <v>147</v>
      </c>
      <c r="B380" s="60" t="s">
        <v>152</v>
      </c>
      <c r="C380" s="60" t="s">
        <v>156</v>
      </c>
      <c r="D380" s="60" t="s">
        <v>157</v>
      </c>
      <c r="E380" s="84">
        <v>4.01</v>
      </c>
      <c r="F380" s="84">
        <v>4.01</v>
      </c>
      <c r="G380" s="84"/>
    </row>
    <row r="381" s="19" customFormat="1" ht="15.4" customHeight="1" spans="1:7">
      <c r="A381" s="60" t="s">
        <v>147</v>
      </c>
      <c r="B381" s="60" t="s">
        <v>152</v>
      </c>
      <c r="C381" s="60" t="s">
        <v>145</v>
      </c>
      <c r="D381" s="60" t="s">
        <v>158</v>
      </c>
      <c r="E381" s="84">
        <v>0.17</v>
      </c>
      <c r="F381" s="84">
        <v>0.17</v>
      </c>
      <c r="G381" s="84"/>
    </row>
    <row r="382" s="19" customFormat="1" ht="16.35" customHeight="1" spans="1:7">
      <c r="A382" s="60" t="s">
        <v>159</v>
      </c>
      <c r="B382" s="60"/>
      <c r="C382" s="60"/>
      <c r="D382" s="60" t="s">
        <v>60</v>
      </c>
      <c r="E382" s="84">
        <v>7.11</v>
      </c>
      <c r="F382" s="84">
        <v>7.11</v>
      </c>
      <c r="G382" s="84"/>
    </row>
    <row r="383" s="19" customFormat="1" ht="16.35" customHeight="1" spans="1:7">
      <c r="A383" s="60" t="s">
        <v>159</v>
      </c>
      <c r="B383" s="60" t="s">
        <v>156</v>
      </c>
      <c r="C383" s="60"/>
      <c r="D383" s="60" t="s">
        <v>160</v>
      </c>
      <c r="E383" s="84">
        <v>7.11</v>
      </c>
      <c r="F383" s="84">
        <v>7.11</v>
      </c>
      <c r="G383" s="84"/>
    </row>
    <row r="384" s="19" customFormat="1" ht="15.4" customHeight="1" spans="1:7">
      <c r="A384" s="60" t="s">
        <v>159</v>
      </c>
      <c r="B384" s="60" t="s">
        <v>156</v>
      </c>
      <c r="C384" s="60" t="s">
        <v>154</v>
      </c>
      <c r="D384" s="60" t="s">
        <v>161</v>
      </c>
      <c r="E384" s="84">
        <v>7.11</v>
      </c>
      <c r="F384" s="84">
        <v>7.11</v>
      </c>
      <c r="G384" s="84"/>
    </row>
    <row r="385" s="19" customFormat="1" ht="16.35" customHeight="1" spans="1:7">
      <c r="A385" s="83" t="s">
        <v>119</v>
      </c>
      <c r="B385" s="83"/>
      <c r="C385" s="83"/>
      <c r="D385" s="83"/>
      <c r="E385" s="83"/>
      <c r="F385" s="83"/>
      <c r="G385" s="83"/>
    </row>
    <row r="386" s="19" customFormat="1" ht="16.35" customHeight="1" spans="1:7">
      <c r="A386" s="60" t="s">
        <v>191</v>
      </c>
      <c r="B386" s="60"/>
      <c r="C386" s="60"/>
      <c r="D386" s="60" t="s">
        <v>15</v>
      </c>
      <c r="E386" s="84">
        <v>587.59</v>
      </c>
      <c r="F386" s="84"/>
      <c r="G386" s="84">
        <v>587.59</v>
      </c>
    </row>
    <row r="387" s="19" customFormat="1" ht="16.35" customHeight="1" spans="1:7">
      <c r="A387" s="60" t="s">
        <v>191</v>
      </c>
      <c r="B387" s="60" t="s">
        <v>241</v>
      </c>
      <c r="C387" s="60"/>
      <c r="D387" s="60" t="s">
        <v>242</v>
      </c>
      <c r="E387" s="84">
        <v>587.59</v>
      </c>
      <c r="F387" s="84"/>
      <c r="G387" s="84">
        <v>587.59</v>
      </c>
    </row>
    <row r="388" s="19" customFormat="1" ht="15.4" customHeight="1" spans="1:7">
      <c r="A388" s="60" t="s">
        <v>191</v>
      </c>
      <c r="B388" s="60" t="s">
        <v>241</v>
      </c>
      <c r="C388" s="60" t="s">
        <v>145</v>
      </c>
      <c r="D388" s="60" t="s">
        <v>243</v>
      </c>
      <c r="E388" s="84">
        <v>587.59</v>
      </c>
      <c r="F388" s="84"/>
      <c r="G388" s="84">
        <v>587.59</v>
      </c>
    </row>
    <row r="389" s="19" customFormat="1" ht="16.35" customHeight="1" spans="1:7">
      <c r="A389" s="83" t="s">
        <v>118</v>
      </c>
      <c r="B389" s="83"/>
      <c r="C389" s="83"/>
      <c r="D389" s="83"/>
      <c r="E389" s="83"/>
      <c r="F389" s="83"/>
      <c r="G389" s="83"/>
    </row>
    <row r="390" s="19" customFormat="1" ht="16.35" customHeight="1" spans="1:7">
      <c r="A390" s="60"/>
      <c r="B390" s="60"/>
      <c r="C390" s="60"/>
      <c r="D390" s="60" t="s">
        <v>24</v>
      </c>
      <c r="E390" s="84">
        <v>1472.51</v>
      </c>
      <c r="F390" s="84">
        <v>927.63</v>
      </c>
      <c r="G390" s="84">
        <v>544.88</v>
      </c>
    </row>
    <row r="391" s="19" customFormat="1" ht="16.35" customHeight="1" spans="1:7">
      <c r="A391" s="60"/>
      <c r="B391" s="60"/>
      <c r="C391" s="60"/>
      <c r="D391" s="60" t="s">
        <v>24</v>
      </c>
      <c r="E391" s="84">
        <v>1472.51</v>
      </c>
      <c r="F391" s="84">
        <v>927.63</v>
      </c>
      <c r="G391" s="84">
        <v>544.88</v>
      </c>
    </row>
    <row r="392" s="19" customFormat="1" ht="15.4" customHeight="1" spans="1:7">
      <c r="A392" s="60"/>
      <c r="B392" s="60"/>
      <c r="C392" s="60"/>
      <c r="D392" s="60" t="s">
        <v>24</v>
      </c>
      <c r="E392" s="84">
        <v>1472.51</v>
      </c>
      <c r="F392" s="84">
        <v>927.63</v>
      </c>
      <c r="G392" s="84">
        <v>544.88</v>
      </c>
    </row>
    <row r="393" s="19" customFormat="1" ht="16.35" customHeight="1" spans="1:7">
      <c r="A393" s="83" t="s">
        <v>118</v>
      </c>
      <c r="B393" s="83"/>
      <c r="C393" s="83"/>
      <c r="D393" s="83"/>
      <c r="E393" s="83"/>
      <c r="F393" s="83"/>
      <c r="G393" s="83"/>
    </row>
    <row r="394" s="19" customFormat="1" ht="16.35" customHeight="1" spans="1:7">
      <c r="A394" s="60"/>
      <c r="B394" s="60"/>
      <c r="C394" s="60"/>
      <c r="D394" s="60" t="s">
        <v>24</v>
      </c>
      <c r="E394" s="84">
        <v>4</v>
      </c>
      <c r="F394" s="84">
        <v>4</v>
      </c>
      <c r="G394" s="84"/>
    </row>
    <row r="395" s="19" customFormat="1" ht="16.35" customHeight="1" spans="1:7">
      <c r="A395" s="60"/>
      <c r="B395" s="60"/>
      <c r="C395" s="60"/>
      <c r="D395" s="60" t="s">
        <v>24</v>
      </c>
      <c r="E395" s="84">
        <v>4</v>
      </c>
      <c r="F395" s="84">
        <v>4</v>
      </c>
      <c r="G395" s="84"/>
    </row>
    <row r="396" s="19" customFormat="1" ht="15.4" customHeight="1" spans="1:7">
      <c r="A396" s="60"/>
      <c r="B396" s="60"/>
      <c r="C396" s="60"/>
      <c r="D396" s="60" t="s">
        <v>24</v>
      </c>
      <c r="E396" s="84">
        <v>4</v>
      </c>
      <c r="F396" s="84">
        <v>4</v>
      </c>
      <c r="G396" s="84"/>
    </row>
    <row r="397" s="19" customFormat="1" ht="16.35" customHeight="1" spans="1:7">
      <c r="A397" s="83" t="s">
        <v>118</v>
      </c>
      <c r="B397" s="83"/>
      <c r="C397" s="83"/>
      <c r="D397" s="83"/>
      <c r="E397" s="83"/>
      <c r="F397" s="83"/>
      <c r="G397" s="83"/>
    </row>
    <row r="398" s="19" customFormat="1" ht="16.35" customHeight="1" spans="1:7">
      <c r="A398" s="60"/>
      <c r="B398" s="60"/>
      <c r="C398" s="60"/>
      <c r="D398" s="60" t="s">
        <v>24</v>
      </c>
      <c r="E398" s="84">
        <v>4</v>
      </c>
      <c r="F398" s="84">
        <v>4</v>
      </c>
      <c r="G398" s="84"/>
    </row>
    <row r="399" s="19" customFormat="1" ht="16.35" customHeight="1" spans="1:7">
      <c r="A399" s="60"/>
      <c r="B399" s="60"/>
      <c r="C399" s="60"/>
      <c r="D399" s="60" t="s">
        <v>24</v>
      </c>
      <c r="E399" s="84">
        <v>4</v>
      </c>
      <c r="F399" s="84">
        <v>4</v>
      </c>
      <c r="G399" s="84"/>
    </row>
    <row r="400" s="19" customFormat="1" ht="15.4" customHeight="1" spans="1:7">
      <c r="A400" s="60"/>
      <c r="B400" s="60"/>
      <c r="C400" s="60"/>
      <c r="D400" s="60" t="s">
        <v>24</v>
      </c>
      <c r="E400" s="84">
        <v>4</v>
      </c>
      <c r="F400" s="84">
        <v>4</v>
      </c>
      <c r="G400" s="84"/>
    </row>
    <row r="401" s="19" customFormat="1" ht="16.35" customHeight="1" spans="1:7">
      <c r="A401" s="83" t="s">
        <v>115</v>
      </c>
      <c r="B401" s="83"/>
      <c r="C401" s="83"/>
      <c r="D401" s="83"/>
      <c r="E401" s="83"/>
      <c r="F401" s="83"/>
      <c r="G401" s="83"/>
    </row>
    <row r="402" s="19" customFormat="1" ht="16.35" customHeight="1" spans="1:7">
      <c r="A402" s="60" t="s">
        <v>136</v>
      </c>
      <c r="B402" s="60"/>
      <c r="C402" s="60"/>
      <c r="D402" s="60" t="s">
        <v>27</v>
      </c>
      <c r="E402" s="84">
        <v>10</v>
      </c>
      <c r="F402" s="84"/>
      <c r="G402" s="84">
        <v>10</v>
      </c>
    </row>
    <row r="403" s="19" customFormat="1" ht="16.35" customHeight="1" spans="1:7">
      <c r="A403" s="60" t="s">
        <v>136</v>
      </c>
      <c r="B403" s="60" t="s">
        <v>137</v>
      </c>
      <c r="C403" s="60"/>
      <c r="D403" s="60" t="s">
        <v>138</v>
      </c>
      <c r="E403" s="84">
        <v>10</v>
      </c>
      <c r="F403" s="84"/>
      <c r="G403" s="84">
        <v>10</v>
      </c>
    </row>
    <row r="404" s="19" customFormat="1" ht="15.4" customHeight="1" spans="1:7">
      <c r="A404" s="60" t="s">
        <v>136</v>
      </c>
      <c r="B404" s="60" t="s">
        <v>137</v>
      </c>
      <c r="C404" s="60" t="s">
        <v>139</v>
      </c>
      <c r="D404" s="60" t="s">
        <v>140</v>
      </c>
      <c r="E404" s="84">
        <v>10</v>
      </c>
      <c r="F404" s="84"/>
      <c r="G404" s="84">
        <v>10</v>
      </c>
    </row>
    <row r="405" s="19" customFormat="1" ht="16.35" customHeight="1" spans="1:7">
      <c r="A405" s="60" t="s">
        <v>248</v>
      </c>
      <c r="B405" s="60"/>
      <c r="C405" s="60"/>
      <c r="D405" s="60" t="s">
        <v>58</v>
      </c>
      <c r="E405" s="84">
        <v>1208</v>
      </c>
      <c r="F405" s="84">
        <v>6</v>
      </c>
      <c r="G405" s="84">
        <v>1202</v>
      </c>
    </row>
    <row r="406" s="19" customFormat="1" ht="16.35" customHeight="1" spans="1:7">
      <c r="A406" s="60" t="s">
        <v>248</v>
      </c>
      <c r="B406" s="60" t="s">
        <v>154</v>
      </c>
      <c r="C406" s="60"/>
      <c r="D406" s="60" t="s">
        <v>249</v>
      </c>
      <c r="E406" s="84">
        <v>1208</v>
      </c>
      <c r="F406" s="84">
        <v>6</v>
      </c>
      <c r="G406" s="84">
        <v>1202</v>
      </c>
    </row>
    <row r="407" s="19" customFormat="1" ht="15.4" customHeight="1" spans="1:7">
      <c r="A407" s="60" t="s">
        <v>248</v>
      </c>
      <c r="B407" s="60" t="s">
        <v>154</v>
      </c>
      <c r="C407" s="60" t="s">
        <v>156</v>
      </c>
      <c r="D407" s="60" t="s">
        <v>165</v>
      </c>
      <c r="E407" s="84">
        <v>46.72</v>
      </c>
      <c r="F407" s="84"/>
      <c r="G407" s="84">
        <v>46.72</v>
      </c>
    </row>
    <row r="408" s="19" customFormat="1" ht="15.4" customHeight="1" spans="1:7">
      <c r="A408" s="60" t="s">
        <v>248</v>
      </c>
      <c r="B408" s="60" t="s">
        <v>154</v>
      </c>
      <c r="C408" s="60" t="s">
        <v>148</v>
      </c>
      <c r="D408" s="60" t="s">
        <v>250</v>
      </c>
      <c r="E408" s="84">
        <v>206</v>
      </c>
      <c r="F408" s="84"/>
      <c r="G408" s="84">
        <v>206</v>
      </c>
    </row>
    <row r="409" s="19" customFormat="1" ht="15.4" customHeight="1" spans="1:7">
      <c r="A409" s="60" t="s">
        <v>248</v>
      </c>
      <c r="B409" s="60" t="s">
        <v>154</v>
      </c>
      <c r="C409" s="60" t="s">
        <v>150</v>
      </c>
      <c r="D409" s="60" t="s">
        <v>251</v>
      </c>
      <c r="E409" s="84">
        <v>7</v>
      </c>
      <c r="F409" s="84"/>
      <c r="G409" s="84">
        <v>7</v>
      </c>
    </row>
    <row r="410" s="19" customFormat="1" ht="15.4" customHeight="1" spans="1:7">
      <c r="A410" s="60" t="s">
        <v>248</v>
      </c>
      <c r="B410" s="60" t="s">
        <v>154</v>
      </c>
      <c r="C410" s="60" t="s">
        <v>252</v>
      </c>
      <c r="D410" s="60" t="s">
        <v>253</v>
      </c>
      <c r="E410" s="84">
        <v>902.28</v>
      </c>
      <c r="F410" s="84"/>
      <c r="G410" s="84">
        <v>902.28</v>
      </c>
    </row>
    <row r="411" s="19" customFormat="1" ht="15.4" customHeight="1" spans="1:7">
      <c r="A411" s="60" t="s">
        <v>248</v>
      </c>
      <c r="B411" s="60" t="s">
        <v>154</v>
      </c>
      <c r="C411" s="60" t="s">
        <v>254</v>
      </c>
      <c r="D411" s="60" t="s">
        <v>255</v>
      </c>
      <c r="E411" s="84">
        <v>20</v>
      </c>
      <c r="F411" s="84"/>
      <c r="G411" s="84">
        <v>20</v>
      </c>
    </row>
    <row r="412" s="19" customFormat="1" ht="15.4" customHeight="1" spans="1:7">
      <c r="A412" s="60" t="s">
        <v>248</v>
      </c>
      <c r="B412" s="60" t="s">
        <v>154</v>
      </c>
      <c r="C412" s="60" t="s">
        <v>203</v>
      </c>
      <c r="D412" s="60" t="s">
        <v>256</v>
      </c>
      <c r="E412" s="84">
        <v>20</v>
      </c>
      <c r="F412" s="84"/>
      <c r="G412" s="84">
        <v>20</v>
      </c>
    </row>
    <row r="413" s="19" customFormat="1" ht="15.4" customHeight="1" spans="1:7">
      <c r="A413" s="60" t="s">
        <v>248</v>
      </c>
      <c r="B413" s="60" t="s">
        <v>154</v>
      </c>
      <c r="C413" s="60" t="s">
        <v>145</v>
      </c>
      <c r="D413" s="60" t="s">
        <v>257</v>
      </c>
      <c r="E413" s="84">
        <v>6</v>
      </c>
      <c r="F413" s="84">
        <v>6</v>
      </c>
      <c r="G413" s="84"/>
    </row>
    <row r="414" s="19" customFormat="1" ht="16.35" customHeight="1" spans="1:7">
      <c r="A414" s="83" t="s">
        <v>116</v>
      </c>
      <c r="B414" s="83"/>
      <c r="C414" s="83"/>
      <c r="D414" s="83"/>
      <c r="E414" s="83"/>
      <c r="F414" s="83"/>
      <c r="G414" s="83"/>
    </row>
    <row r="415" s="19" customFormat="1" ht="16.35" customHeight="1" spans="1:7">
      <c r="A415" s="60" t="s">
        <v>179</v>
      </c>
      <c r="B415" s="60"/>
      <c r="C415" s="60"/>
      <c r="D415" s="60" t="s">
        <v>44</v>
      </c>
      <c r="E415" s="84">
        <v>88.06</v>
      </c>
      <c r="F415" s="84">
        <v>4</v>
      </c>
      <c r="G415" s="84">
        <v>84.06</v>
      </c>
    </row>
    <row r="416" s="19" customFormat="1" ht="16.35" customHeight="1" spans="1:7">
      <c r="A416" s="60" t="s">
        <v>179</v>
      </c>
      <c r="B416" s="60" t="s">
        <v>154</v>
      </c>
      <c r="C416" s="60"/>
      <c r="D416" s="60" t="s">
        <v>180</v>
      </c>
      <c r="E416" s="84">
        <v>88.06</v>
      </c>
      <c r="F416" s="84">
        <v>4</v>
      </c>
      <c r="G416" s="84">
        <v>84.06</v>
      </c>
    </row>
    <row r="417" s="19" customFormat="1" ht="15.4" customHeight="1" spans="1:7">
      <c r="A417" s="60" t="s">
        <v>179</v>
      </c>
      <c r="B417" s="60" t="s">
        <v>154</v>
      </c>
      <c r="C417" s="60" t="s">
        <v>148</v>
      </c>
      <c r="D417" s="60" t="s">
        <v>259</v>
      </c>
      <c r="E417" s="84">
        <v>84.06</v>
      </c>
      <c r="F417" s="84"/>
      <c r="G417" s="84">
        <v>84.06</v>
      </c>
    </row>
    <row r="418" s="19" customFormat="1" ht="15.4" customHeight="1" spans="1:7">
      <c r="A418" s="60" t="s">
        <v>179</v>
      </c>
      <c r="B418" s="60" t="s">
        <v>154</v>
      </c>
      <c r="C418" s="60" t="s">
        <v>145</v>
      </c>
      <c r="D418" s="60" t="s">
        <v>181</v>
      </c>
      <c r="E418" s="84">
        <v>4</v>
      </c>
      <c r="F418" s="84">
        <v>4</v>
      </c>
      <c r="G418" s="84"/>
    </row>
    <row r="419" s="19" customFormat="1" ht="16.35" customHeight="1" spans="1:7">
      <c r="A419" s="83" t="s">
        <v>117</v>
      </c>
      <c r="B419" s="83"/>
      <c r="C419" s="83"/>
      <c r="D419" s="83"/>
      <c r="E419" s="83"/>
      <c r="F419" s="83"/>
      <c r="G419" s="83"/>
    </row>
    <row r="420" s="19" customFormat="1" ht="16.35" customHeight="1" spans="1:7">
      <c r="A420" s="60" t="s">
        <v>261</v>
      </c>
      <c r="B420" s="60"/>
      <c r="C420" s="60"/>
      <c r="D420" s="60" t="s">
        <v>48</v>
      </c>
      <c r="E420" s="84">
        <v>5.26</v>
      </c>
      <c r="F420" s="84">
        <v>4</v>
      </c>
      <c r="G420" s="84">
        <v>1.26</v>
      </c>
    </row>
    <row r="421" s="19" customFormat="1" ht="16.35" customHeight="1" spans="1:7">
      <c r="A421" s="60" t="s">
        <v>261</v>
      </c>
      <c r="B421" s="60" t="s">
        <v>154</v>
      </c>
      <c r="C421" s="60"/>
      <c r="D421" s="60" t="s">
        <v>262</v>
      </c>
      <c r="E421" s="84">
        <v>5.26</v>
      </c>
      <c r="F421" s="84">
        <v>4</v>
      </c>
      <c r="G421" s="84">
        <v>1.26</v>
      </c>
    </row>
    <row r="422" s="19" customFormat="1" ht="15.4" customHeight="1" spans="1:7">
      <c r="A422" s="60" t="s">
        <v>261</v>
      </c>
      <c r="B422" s="60" t="s">
        <v>154</v>
      </c>
      <c r="C422" s="60" t="s">
        <v>156</v>
      </c>
      <c r="D422" s="60" t="s">
        <v>165</v>
      </c>
      <c r="E422" s="84">
        <v>1.26</v>
      </c>
      <c r="F422" s="84"/>
      <c r="G422" s="84">
        <v>1.26</v>
      </c>
    </row>
    <row r="423" s="19" customFormat="1" ht="15.4" customHeight="1" spans="1:7">
      <c r="A423" s="60" t="s">
        <v>261</v>
      </c>
      <c r="B423" s="60" t="s">
        <v>154</v>
      </c>
      <c r="C423" s="60" t="s">
        <v>145</v>
      </c>
      <c r="D423" s="60" t="s">
        <v>263</v>
      </c>
      <c r="E423" s="84">
        <v>4</v>
      </c>
      <c r="F423" s="84">
        <v>4</v>
      </c>
      <c r="G423" s="84"/>
    </row>
    <row r="424" s="19" customFormat="1" ht="16.35" customHeight="1" spans="1:7">
      <c r="A424" s="83" t="s">
        <v>283</v>
      </c>
      <c r="B424" s="83"/>
      <c r="C424" s="83"/>
      <c r="D424" s="83"/>
      <c r="E424" s="83"/>
      <c r="F424" s="83"/>
      <c r="G424" s="83"/>
    </row>
    <row r="425" s="19" customFormat="1" ht="16.35" customHeight="1" spans="1:7">
      <c r="A425" s="60" t="s">
        <v>176</v>
      </c>
      <c r="B425" s="60"/>
      <c r="C425" s="60"/>
      <c r="D425" s="60" t="s">
        <v>42</v>
      </c>
      <c r="E425" s="84">
        <v>779.3</v>
      </c>
      <c r="F425" s="84">
        <v>5.5</v>
      </c>
      <c r="G425" s="84">
        <v>773.8</v>
      </c>
    </row>
    <row r="426" s="19" customFormat="1" ht="16.35" customHeight="1" spans="1:7">
      <c r="A426" s="60" t="s">
        <v>176</v>
      </c>
      <c r="B426" s="60" t="s">
        <v>154</v>
      </c>
      <c r="C426" s="60"/>
      <c r="D426" s="60" t="s">
        <v>265</v>
      </c>
      <c r="E426" s="84">
        <v>475.3</v>
      </c>
      <c r="F426" s="84">
        <v>5.5</v>
      </c>
      <c r="G426" s="84">
        <v>469.8</v>
      </c>
    </row>
    <row r="427" s="19" customFormat="1" ht="15.4" customHeight="1" spans="1:7">
      <c r="A427" s="60" t="s">
        <v>176</v>
      </c>
      <c r="B427" s="60" t="s">
        <v>154</v>
      </c>
      <c r="C427" s="60" t="s">
        <v>156</v>
      </c>
      <c r="D427" s="60" t="s">
        <v>165</v>
      </c>
      <c r="E427" s="84">
        <v>4</v>
      </c>
      <c r="F427" s="84"/>
      <c r="G427" s="84">
        <v>4</v>
      </c>
    </row>
    <row r="428" s="19" customFormat="1" ht="15.4" customHeight="1" spans="1:7">
      <c r="A428" s="60" t="s">
        <v>176</v>
      </c>
      <c r="B428" s="60" t="s">
        <v>154</v>
      </c>
      <c r="C428" s="60" t="s">
        <v>148</v>
      </c>
      <c r="D428" s="60" t="s">
        <v>266</v>
      </c>
      <c r="E428" s="84">
        <v>2</v>
      </c>
      <c r="F428" s="84"/>
      <c r="G428" s="84">
        <v>2</v>
      </c>
    </row>
    <row r="429" s="19" customFormat="1" ht="15.4" customHeight="1" spans="1:7">
      <c r="A429" s="60" t="s">
        <v>176</v>
      </c>
      <c r="B429" s="60" t="s">
        <v>154</v>
      </c>
      <c r="C429" s="60" t="s">
        <v>142</v>
      </c>
      <c r="D429" s="60" t="s">
        <v>267</v>
      </c>
      <c r="E429" s="84">
        <v>358.8</v>
      </c>
      <c r="F429" s="84"/>
      <c r="G429" s="84">
        <v>358.8</v>
      </c>
    </row>
    <row r="430" s="19" customFormat="1" ht="15.4" customHeight="1" spans="1:7">
      <c r="A430" s="60" t="s">
        <v>176</v>
      </c>
      <c r="B430" s="60" t="s">
        <v>154</v>
      </c>
      <c r="C430" s="60" t="s">
        <v>145</v>
      </c>
      <c r="D430" s="60" t="s">
        <v>268</v>
      </c>
      <c r="E430" s="84">
        <v>110.5</v>
      </c>
      <c r="F430" s="84">
        <v>5.5</v>
      </c>
      <c r="G430" s="84">
        <v>105</v>
      </c>
    </row>
    <row r="431" s="19" customFormat="1" ht="16.35" customHeight="1" spans="1:7">
      <c r="A431" s="60" t="s">
        <v>176</v>
      </c>
      <c r="B431" s="60" t="s">
        <v>156</v>
      </c>
      <c r="C431" s="60"/>
      <c r="D431" s="60" t="s">
        <v>269</v>
      </c>
      <c r="E431" s="84">
        <v>132</v>
      </c>
      <c r="F431" s="84"/>
      <c r="G431" s="84">
        <v>132</v>
      </c>
    </row>
    <row r="432" s="19" customFormat="1" ht="15.4" customHeight="1" spans="1:7">
      <c r="A432" s="60" t="s">
        <v>176</v>
      </c>
      <c r="B432" s="60" t="s">
        <v>156</v>
      </c>
      <c r="C432" s="60" t="s">
        <v>139</v>
      </c>
      <c r="D432" s="60" t="s">
        <v>270</v>
      </c>
      <c r="E432" s="84">
        <v>32</v>
      </c>
      <c r="F432" s="84"/>
      <c r="G432" s="84">
        <v>32</v>
      </c>
    </row>
    <row r="433" s="19" customFormat="1" ht="15.4" customHeight="1" spans="1:7">
      <c r="A433" s="60" t="s">
        <v>176</v>
      </c>
      <c r="B433" s="60" t="s">
        <v>156</v>
      </c>
      <c r="C433" s="60" t="s">
        <v>145</v>
      </c>
      <c r="D433" s="60" t="s">
        <v>271</v>
      </c>
      <c r="E433" s="84">
        <v>100</v>
      </c>
      <c r="F433" s="84"/>
      <c r="G433" s="84">
        <v>100</v>
      </c>
    </row>
    <row r="434" s="19" customFormat="1" ht="16.35" customHeight="1" spans="1:7">
      <c r="A434" s="60" t="s">
        <v>176</v>
      </c>
      <c r="B434" s="60" t="s">
        <v>139</v>
      </c>
      <c r="C434" s="60"/>
      <c r="D434" s="60" t="s">
        <v>177</v>
      </c>
      <c r="E434" s="84">
        <v>132</v>
      </c>
      <c r="F434" s="84"/>
      <c r="G434" s="84">
        <v>132</v>
      </c>
    </row>
    <row r="435" s="19" customFormat="1" ht="15.4" customHeight="1" spans="1:7">
      <c r="A435" s="60" t="s">
        <v>176</v>
      </c>
      <c r="B435" s="60" t="s">
        <v>139</v>
      </c>
      <c r="C435" s="60" t="s">
        <v>154</v>
      </c>
      <c r="D435" s="60" t="s">
        <v>272</v>
      </c>
      <c r="E435" s="84">
        <v>60</v>
      </c>
      <c r="F435" s="84"/>
      <c r="G435" s="84">
        <v>60</v>
      </c>
    </row>
    <row r="436" s="19" customFormat="1" ht="15.4" customHeight="1" spans="1:7">
      <c r="A436" s="60" t="s">
        <v>176</v>
      </c>
      <c r="B436" s="60" t="s">
        <v>139</v>
      </c>
      <c r="C436" s="60" t="s">
        <v>156</v>
      </c>
      <c r="D436" s="60" t="s">
        <v>178</v>
      </c>
      <c r="E436" s="84">
        <v>5</v>
      </c>
      <c r="F436" s="84"/>
      <c r="G436" s="84">
        <v>5</v>
      </c>
    </row>
    <row r="437" s="19" customFormat="1" ht="15.4" customHeight="1" spans="1:7">
      <c r="A437" s="60" t="s">
        <v>176</v>
      </c>
      <c r="B437" s="60" t="s">
        <v>139</v>
      </c>
      <c r="C437" s="60" t="s">
        <v>145</v>
      </c>
      <c r="D437" s="60" t="s">
        <v>273</v>
      </c>
      <c r="E437" s="84">
        <v>67</v>
      </c>
      <c r="F437" s="84"/>
      <c r="G437" s="84">
        <v>67</v>
      </c>
    </row>
    <row r="438" s="19" customFormat="1" ht="16.35" customHeight="1" spans="1:7">
      <c r="A438" s="60" t="s">
        <v>176</v>
      </c>
      <c r="B438" s="60" t="s">
        <v>152</v>
      </c>
      <c r="C438" s="60"/>
      <c r="D438" s="60" t="s">
        <v>274</v>
      </c>
      <c r="E438" s="84">
        <v>40</v>
      </c>
      <c r="F438" s="84"/>
      <c r="G438" s="84">
        <v>40</v>
      </c>
    </row>
    <row r="439" s="19" customFormat="1" ht="15.4" customHeight="1" spans="1:7">
      <c r="A439" s="60" t="s">
        <v>176</v>
      </c>
      <c r="B439" s="60" t="s">
        <v>152</v>
      </c>
      <c r="C439" s="60" t="s">
        <v>145</v>
      </c>
      <c r="D439" s="60" t="s">
        <v>275</v>
      </c>
      <c r="E439" s="84">
        <v>40</v>
      </c>
      <c r="F439" s="84"/>
      <c r="G439" s="84">
        <v>40</v>
      </c>
    </row>
    <row r="440" s="19" customFormat="1" ht="16.35" customHeight="1" spans="1:7">
      <c r="A440" s="83" t="s">
        <v>120</v>
      </c>
      <c r="B440" s="83"/>
      <c r="C440" s="83"/>
      <c r="D440" s="83"/>
      <c r="E440" s="83"/>
      <c r="F440" s="83"/>
      <c r="G440" s="83"/>
    </row>
    <row r="441" s="19" customFormat="1" ht="16.35" customHeight="1" spans="1:7">
      <c r="A441" s="60" t="s">
        <v>136</v>
      </c>
      <c r="B441" s="60"/>
      <c r="C441" s="60"/>
      <c r="D441" s="60" t="s">
        <v>27</v>
      </c>
      <c r="E441" s="84">
        <v>3</v>
      </c>
      <c r="F441" s="84"/>
      <c r="G441" s="84">
        <v>3</v>
      </c>
    </row>
    <row r="442" s="19" customFormat="1" ht="16.35" customHeight="1" spans="1:7">
      <c r="A442" s="60" t="s">
        <v>136</v>
      </c>
      <c r="B442" s="60" t="s">
        <v>137</v>
      </c>
      <c r="C442" s="60"/>
      <c r="D442" s="60" t="s">
        <v>138</v>
      </c>
      <c r="E442" s="84">
        <v>3</v>
      </c>
      <c r="F442" s="84"/>
      <c r="G442" s="84">
        <v>3</v>
      </c>
    </row>
    <row r="443" s="19" customFormat="1" ht="15.4" customHeight="1" spans="1:7">
      <c r="A443" s="60" t="s">
        <v>136</v>
      </c>
      <c r="B443" s="60" t="s">
        <v>137</v>
      </c>
      <c r="C443" s="60" t="s">
        <v>139</v>
      </c>
      <c r="D443" s="60" t="s">
        <v>140</v>
      </c>
      <c r="E443" s="84">
        <v>3</v>
      </c>
      <c r="F443" s="84"/>
      <c r="G443" s="84">
        <v>3</v>
      </c>
    </row>
    <row r="444" s="19" customFormat="1" ht="16.35" customHeight="1" spans="1:7">
      <c r="A444" s="60" t="s">
        <v>162</v>
      </c>
      <c r="B444" s="60"/>
      <c r="C444" s="60"/>
      <c r="D444" s="60" t="s">
        <v>64</v>
      </c>
      <c r="E444" s="84">
        <v>524.61</v>
      </c>
      <c r="F444" s="84">
        <v>471.56</v>
      </c>
      <c r="G444" s="84">
        <v>53.05</v>
      </c>
    </row>
    <row r="445" s="19" customFormat="1" ht="16.35" customHeight="1" spans="1:7">
      <c r="A445" s="60" t="s">
        <v>162</v>
      </c>
      <c r="B445" s="60" t="s">
        <v>156</v>
      </c>
      <c r="C445" s="60"/>
      <c r="D445" s="60" t="s">
        <v>173</v>
      </c>
      <c r="E445" s="84">
        <v>524.61</v>
      </c>
      <c r="F445" s="84">
        <v>471.56</v>
      </c>
      <c r="G445" s="84">
        <v>53.05</v>
      </c>
    </row>
    <row r="446" s="19" customFormat="1" ht="15.4" customHeight="1" spans="1:7">
      <c r="A446" s="60" t="s">
        <v>162</v>
      </c>
      <c r="B446" s="60" t="s">
        <v>156</v>
      </c>
      <c r="C446" s="60" t="s">
        <v>148</v>
      </c>
      <c r="D446" s="60" t="s">
        <v>174</v>
      </c>
      <c r="E446" s="84">
        <v>524.61</v>
      </c>
      <c r="F446" s="84">
        <v>471.56</v>
      </c>
      <c r="G446" s="84">
        <v>53.05</v>
      </c>
    </row>
  </sheetData>
  <autoFilter xmlns:etc="http://www.wps.cn/officeDocument/2017/etCustomData" ref="A1:G446" etc:filterBottomFollowUsedRange="0">
    <extLst/>
  </autoFilter>
  <mergeCells count="33">
    <mergeCell ref="A1:G1"/>
    <mergeCell ref="A2:C2"/>
    <mergeCell ref="A3:C3"/>
    <mergeCell ref="A6:G6"/>
    <mergeCell ref="A36:G36"/>
    <mergeCell ref="A67:G67"/>
    <mergeCell ref="A93:G93"/>
    <mergeCell ref="A112:G112"/>
    <mergeCell ref="A150:G150"/>
    <mergeCell ref="A169:G169"/>
    <mergeCell ref="A188:G188"/>
    <mergeCell ref="A214:G214"/>
    <mergeCell ref="A233:G233"/>
    <mergeCell ref="A250:G250"/>
    <mergeCell ref="A269:G269"/>
    <mergeCell ref="A291:G291"/>
    <mergeCell ref="A310:G310"/>
    <mergeCell ref="A329:G329"/>
    <mergeCell ref="A349:G349"/>
    <mergeCell ref="A368:G368"/>
    <mergeCell ref="A385:G385"/>
    <mergeCell ref="A389:G389"/>
    <mergeCell ref="A393:G393"/>
    <mergeCell ref="A397:G397"/>
    <mergeCell ref="A401:G401"/>
    <mergeCell ref="A414:G414"/>
    <mergeCell ref="A419:G419"/>
    <mergeCell ref="A424:G424"/>
    <mergeCell ref="A440:G440"/>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workbookViewId="0">
      <selection activeCell="A8" sqref="A8"/>
    </sheetView>
  </sheetViews>
  <sheetFormatPr defaultColWidth="10" defaultRowHeight="13.5" outlineLevelCol="2"/>
  <cols>
    <col min="1" max="1" width="30.9416666666667" customWidth="1"/>
    <col min="2" max="2" width="65.1416666666667" customWidth="1"/>
    <col min="3" max="3" width="31.4833333333333" customWidth="1"/>
    <col min="4" max="4" width="9.76666666666667" customWidth="1"/>
  </cols>
  <sheetData>
    <row r="1" ht="37.75" customHeight="1" spans="1:3">
      <c r="A1" s="61" t="s">
        <v>284</v>
      </c>
      <c r="B1" s="61"/>
      <c r="C1" s="61"/>
    </row>
    <row r="2" ht="22.85" customHeight="1" spans="1:3">
      <c r="A2" s="29" t="s">
        <v>4</v>
      </c>
      <c r="B2" s="29"/>
      <c r="C2" s="62" t="s">
        <v>122</v>
      </c>
    </row>
    <row r="3" ht="22.85" customHeight="1" spans="1:3">
      <c r="A3" s="63" t="s">
        <v>123</v>
      </c>
      <c r="B3" s="74" t="s">
        <v>124</v>
      </c>
      <c r="C3" s="63" t="s">
        <v>285</v>
      </c>
    </row>
    <row r="4" ht="22.85" customHeight="1" spans="1:3">
      <c r="A4" s="75"/>
      <c r="B4" s="55"/>
      <c r="C4" s="76">
        <f>4476.48+955.13+471.56</f>
        <v>5903.17</v>
      </c>
    </row>
    <row r="5" ht="22.85" customHeight="1" spans="1:3">
      <c r="A5" s="75" t="s">
        <v>286</v>
      </c>
      <c r="B5" s="55" t="s">
        <v>287</v>
      </c>
      <c r="C5" s="76">
        <v>670.3</v>
      </c>
    </row>
    <row r="6" ht="22.85" customHeight="1" spans="1:3">
      <c r="A6" s="75" t="s">
        <v>288</v>
      </c>
      <c r="B6" s="55" t="s">
        <v>289</v>
      </c>
      <c r="C6" s="76">
        <v>120.34</v>
      </c>
    </row>
    <row r="7" ht="22.85" customHeight="1" spans="1:3">
      <c r="A7" s="75" t="s">
        <v>290</v>
      </c>
      <c r="B7" s="55" t="s">
        <v>291</v>
      </c>
      <c r="C7" s="76"/>
    </row>
    <row r="8" ht="22.85" customHeight="1" spans="1:3">
      <c r="A8" s="75" t="s">
        <v>292</v>
      </c>
      <c r="B8" s="55" t="s">
        <v>293</v>
      </c>
      <c r="C8" s="76">
        <v>420.01</v>
      </c>
    </row>
    <row r="9" ht="22.85" customHeight="1" spans="1:3">
      <c r="A9" s="75" t="s">
        <v>294</v>
      </c>
      <c r="B9" s="55" t="s">
        <v>295</v>
      </c>
      <c r="C9" s="76">
        <v>186.26</v>
      </c>
    </row>
    <row r="10" ht="22.85" customHeight="1" spans="1:3">
      <c r="A10" s="75" t="s">
        <v>296</v>
      </c>
      <c r="B10" s="55" t="s">
        <v>297</v>
      </c>
      <c r="C10" s="76">
        <v>81.59</v>
      </c>
    </row>
    <row r="11" ht="22.85" customHeight="1" spans="1:3">
      <c r="A11" s="75" t="s">
        <v>298</v>
      </c>
      <c r="B11" s="55" t="s">
        <v>299</v>
      </c>
      <c r="C11" s="76"/>
    </row>
    <row r="12" ht="22.85" customHeight="1" spans="1:3">
      <c r="A12" s="75" t="s">
        <v>300</v>
      </c>
      <c r="B12" s="55" t="s">
        <v>301</v>
      </c>
      <c r="C12" s="76">
        <v>8.01</v>
      </c>
    </row>
    <row r="13" ht="22.85" customHeight="1" spans="1:3">
      <c r="A13" s="75" t="s">
        <v>302</v>
      </c>
      <c r="B13" s="55" t="s">
        <v>303</v>
      </c>
      <c r="C13" s="76">
        <v>143.61</v>
      </c>
    </row>
    <row r="14" ht="22.85" customHeight="1" spans="1:3">
      <c r="A14" s="75" t="s">
        <v>304</v>
      </c>
      <c r="B14" s="55" t="s">
        <v>305</v>
      </c>
      <c r="C14" s="76">
        <v>53.55</v>
      </c>
    </row>
    <row r="15" ht="22.85" customHeight="1" spans="1:3">
      <c r="A15" s="75" t="s">
        <v>306</v>
      </c>
      <c r="B15" s="55" t="s">
        <v>307</v>
      </c>
      <c r="C15" s="76">
        <f>1079.57+914.21+338.41</f>
        <v>2332.19</v>
      </c>
    </row>
    <row r="16" ht="22.85" customHeight="1" spans="1:3">
      <c r="A16" s="75" t="s">
        <v>308</v>
      </c>
      <c r="B16" s="55" t="s">
        <v>309</v>
      </c>
      <c r="C16" s="76">
        <f>120.03+11.75+6</f>
        <v>137.78</v>
      </c>
    </row>
    <row r="17" ht="22.85" customHeight="1" spans="1:3">
      <c r="A17" s="75" t="s">
        <v>310</v>
      </c>
      <c r="B17" s="55" t="s">
        <v>311</v>
      </c>
      <c r="C17" s="76">
        <f>30.25+4.5+2</f>
        <v>36.75</v>
      </c>
    </row>
    <row r="18" ht="22.85" customHeight="1" spans="1:3">
      <c r="A18" s="75" t="s">
        <v>312</v>
      </c>
      <c r="B18" s="55" t="s">
        <v>313</v>
      </c>
      <c r="C18" s="76"/>
    </row>
    <row r="19" ht="22.85" customHeight="1" spans="1:3">
      <c r="A19" s="75" t="s">
        <v>314</v>
      </c>
      <c r="B19" s="55" t="s">
        <v>315</v>
      </c>
      <c r="C19" s="76">
        <v>1.1</v>
      </c>
    </row>
    <row r="20" ht="22.85" customHeight="1" spans="1:3">
      <c r="A20" s="75" t="s">
        <v>316</v>
      </c>
      <c r="B20" s="55" t="s">
        <v>317</v>
      </c>
      <c r="C20" s="76">
        <f>63.6+15</f>
        <v>78.6</v>
      </c>
    </row>
    <row r="21" ht="22.85" customHeight="1" spans="1:3">
      <c r="A21" s="75" t="s">
        <v>318</v>
      </c>
      <c r="B21" s="55" t="s">
        <v>319</v>
      </c>
      <c r="C21" s="76">
        <f>323+18</f>
        <v>341</v>
      </c>
    </row>
    <row r="22" ht="22.85" customHeight="1" spans="1:3">
      <c r="A22" s="75" t="s">
        <v>320</v>
      </c>
      <c r="B22" s="55" t="s">
        <v>321</v>
      </c>
      <c r="C22" s="76">
        <f>11+3.55+5</f>
        <v>19.55</v>
      </c>
    </row>
    <row r="23" ht="22.85" customHeight="1" spans="1:3">
      <c r="A23" s="75" t="s">
        <v>322</v>
      </c>
      <c r="B23" s="55" t="s">
        <v>323</v>
      </c>
      <c r="C23" s="76">
        <f>273+57.31</f>
        <v>330.31</v>
      </c>
    </row>
    <row r="24" ht="22.85" customHeight="1" spans="1:3">
      <c r="A24" s="75" t="s">
        <v>324</v>
      </c>
      <c r="B24" s="55" t="s">
        <v>325</v>
      </c>
      <c r="C24" s="76">
        <v>530.95</v>
      </c>
    </row>
    <row r="25" ht="22.85" customHeight="1" spans="1:3">
      <c r="A25" s="75" t="s">
        <v>326</v>
      </c>
      <c r="B25" s="55" t="s">
        <v>327</v>
      </c>
      <c r="C25" s="76">
        <v>19.44</v>
      </c>
    </row>
    <row r="26" ht="22.85" customHeight="1" spans="1:3">
      <c r="A26" s="75" t="s">
        <v>328</v>
      </c>
      <c r="B26" s="55" t="s">
        <v>329</v>
      </c>
      <c r="C26" s="76"/>
    </row>
    <row r="27" ht="22.85" customHeight="1" spans="1:3">
      <c r="A27" s="75" t="s">
        <v>330</v>
      </c>
      <c r="B27" s="55" t="s">
        <v>331</v>
      </c>
      <c r="C27" s="76">
        <v>4</v>
      </c>
    </row>
    <row r="28" ht="22.85" customHeight="1" spans="1:3">
      <c r="A28" s="75" t="s">
        <v>332</v>
      </c>
      <c r="B28" s="55" t="s">
        <v>333</v>
      </c>
      <c r="C28" s="76"/>
    </row>
    <row r="29" ht="22.85" customHeight="1" spans="1:3">
      <c r="A29" s="75" t="s">
        <v>334</v>
      </c>
      <c r="B29" s="55" t="s">
        <v>335</v>
      </c>
      <c r="C29" s="76"/>
    </row>
    <row r="30" ht="22.85" customHeight="1" spans="1:3">
      <c r="A30" s="75" t="s">
        <v>336</v>
      </c>
      <c r="B30" s="55" t="s">
        <v>337</v>
      </c>
      <c r="C30" s="76">
        <v>0.5</v>
      </c>
    </row>
    <row r="31" ht="22.85" customHeight="1" spans="1:3">
      <c r="A31" s="75" t="s">
        <v>338</v>
      </c>
      <c r="B31" s="55" t="s">
        <v>339</v>
      </c>
      <c r="C31" s="76"/>
    </row>
    <row r="32" ht="22.85" customHeight="1" spans="1:3">
      <c r="A32" s="75" t="s">
        <v>340</v>
      </c>
      <c r="B32" s="55" t="s">
        <v>341</v>
      </c>
      <c r="C32" s="76"/>
    </row>
    <row r="33" ht="22.85" customHeight="1" spans="1:3">
      <c r="A33" s="75" t="s">
        <v>342</v>
      </c>
      <c r="B33" s="55" t="s">
        <v>343</v>
      </c>
      <c r="C33" s="76"/>
    </row>
    <row r="34" ht="22.85" customHeight="1" spans="1:3">
      <c r="A34" s="75" t="s">
        <v>344</v>
      </c>
      <c r="B34" s="55" t="s">
        <v>345</v>
      </c>
      <c r="C34" s="76"/>
    </row>
    <row r="35" ht="22.85" customHeight="1" spans="1:3">
      <c r="A35" s="75" t="s">
        <v>346</v>
      </c>
      <c r="B35" s="55" t="s">
        <v>347</v>
      </c>
      <c r="C35" s="76"/>
    </row>
    <row r="36" ht="22.85" customHeight="1" spans="1:3">
      <c r="A36" s="75" t="s">
        <v>348</v>
      </c>
      <c r="B36" s="55" t="s">
        <v>349</v>
      </c>
      <c r="C36" s="76">
        <v>2</v>
      </c>
    </row>
    <row r="37" ht="22.85" customHeight="1" spans="1:3">
      <c r="A37" s="75" t="s">
        <v>350</v>
      </c>
      <c r="B37" s="55" t="s">
        <v>351</v>
      </c>
      <c r="C37" s="76">
        <f>123.5+13.42+2.76</f>
        <v>139.68</v>
      </c>
    </row>
    <row r="38" ht="22.85" customHeight="1" spans="1:3">
      <c r="A38" s="75" t="s">
        <v>352</v>
      </c>
      <c r="B38" s="55" t="s">
        <v>353</v>
      </c>
      <c r="C38" s="76"/>
    </row>
    <row r="39" ht="22.85" customHeight="1" spans="1:3">
      <c r="A39" s="75" t="s">
        <v>354</v>
      </c>
      <c r="B39" s="55" t="s">
        <v>355</v>
      </c>
      <c r="C39" s="76"/>
    </row>
    <row r="40" ht="22.85" customHeight="1" spans="1:3">
      <c r="A40" s="75" t="s">
        <v>356</v>
      </c>
      <c r="B40" s="55" t="s">
        <v>357</v>
      </c>
      <c r="C40" s="76">
        <f>110.06+1.6</f>
        <v>111.66</v>
      </c>
    </row>
    <row r="41" ht="22.85" customHeight="1" spans="1:3">
      <c r="A41" s="75" t="s">
        <v>358</v>
      </c>
      <c r="B41" s="55" t="s">
        <v>359</v>
      </c>
      <c r="C41" s="76"/>
    </row>
    <row r="42" ht="22.85" customHeight="1" spans="1:3">
      <c r="A42" s="75" t="s">
        <v>360</v>
      </c>
      <c r="B42" s="55" t="s">
        <v>361</v>
      </c>
      <c r="C42" s="76">
        <f>108.86+20.08</f>
        <v>128.94</v>
      </c>
    </row>
    <row r="43" ht="22.85" customHeight="1" spans="1:3">
      <c r="A43" s="75" t="s">
        <v>362</v>
      </c>
      <c r="B43" s="55" t="s">
        <v>363</v>
      </c>
      <c r="C43" s="76"/>
    </row>
    <row r="44" ht="22.85" customHeight="1" spans="1:3">
      <c r="A44" s="75" t="s">
        <v>364</v>
      </c>
      <c r="B44" s="55" t="s">
        <v>365</v>
      </c>
      <c r="C44" s="76">
        <v>4.95</v>
      </c>
    </row>
    <row r="45" ht="22.85" customHeight="1" spans="1:3">
      <c r="A45" s="75" t="s">
        <v>366</v>
      </c>
      <c r="B45" s="55" t="s">
        <v>367</v>
      </c>
      <c r="C45" s="76"/>
    </row>
    <row r="46" ht="22.85" customHeight="1" spans="1:3">
      <c r="A46" s="75" t="s">
        <v>368</v>
      </c>
      <c r="B46" s="55" t="s">
        <v>369</v>
      </c>
      <c r="C46" s="76"/>
    </row>
    <row r="47" ht="22.85" customHeight="1" spans="1:3">
      <c r="A47" s="75" t="s">
        <v>370</v>
      </c>
      <c r="B47" s="55" t="s">
        <v>371</v>
      </c>
      <c r="C47" s="76">
        <v>0.1</v>
      </c>
    </row>
    <row r="48" ht="22.85" customHeight="1" spans="1:3">
      <c r="A48" s="75" t="s">
        <v>372</v>
      </c>
      <c r="B48" s="55" t="s">
        <v>373</v>
      </c>
      <c r="C48" s="76"/>
    </row>
    <row r="49" ht="22.85" customHeight="1" spans="1:3">
      <c r="A49" s="75" t="s">
        <v>374</v>
      </c>
      <c r="B49" s="55" t="s">
        <v>375</v>
      </c>
      <c r="C49" s="76"/>
    </row>
    <row r="50" ht="22.85" customHeight="1" spans="1:3">
      <c r="A50" s="75" t="s">
        <v>376</v>
      </c>
      <c r="B50" s="55" t="s">
        <v>377</v>
      </c>
      <c r="C50" s="76"/>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15" sqref="B15"/>
    </sheetView>
  </sheetViews>
  <sheetFormatPr defaultColWidth="10" defaultRowHeight="13.5" outlineLevelCol="5"/>
  <cols>
    <col min="1" max="1" width="24.1583333333333" customWidth="1"/>
    <col min="2" max="2" width="26.1916666666667" customWidth="1"/>
    <col min="3" max="3" width="25.375" customWidth="1"/>
    <col min="4" max="6" width="18.8666666666667" customWidth="1"/>
    <col min="7" max="7" width="9.76666666666667" customWidth="1"/>
  </cols>
  <sheetData>
    <row r="1" ht="30" customHeight="1" spans="1:6">
      <c r="A1" s="69"/>
      <c r="F1" s="70"/>
    </row>
    <row r="2" ht="41.15" customHeight="1" spans="1:6">
      <c r="A2" s="61" t="s">
        <v>378</v>
      </c>
      <c r="B2" s="61"/>
      <c r="C2" s="61"/>
      <c r="D2" s="61"/>
      <c r="E2" s="61"/>
      <c r="F2" s="61"/>
    </row>
    <row r="3" ht="28.3" customHeight="1" spans="1:6">
      <c r="A3" s="71" t="s">
        <v>4</v>
      </c>
      <c r="B3" s="69"/>
      <c r="C3" s="69"/>
      <c r="D3" s="69"/>
      <c r="E3" s="69"/>
      <c r="F3" s="62" t="s">
        <v>80</v>
      </c>
    </row>
    <row r="4" ht="32.6" customHeight="1" spans="1:6">
      <c r="A4" s="64" t="s">
        <v>379</v>
      </c>
      <c r="B4" s="63" t="s">
        <v>380</v>
      </c>
      <c r="C4" s="63" t="s">
        <v>381</v>
      </c>
      <c r="D4" s="63"/>
      <c r="E4" s="63"/>
      <c r="F4" s="63" t="s">
        <v>382</v>
      </c>
    </row>
    <row r="5" ht="31.75" customHeight="1" spans="1:6">
      <c r="A5" s="64"/>
      <c r="B5" s="63"/>
      <c r="C5" s="63" t="s">
        <v>91</v>
      </c>
      <c r="D5" s="63" t="s">
        <v>383</v>
      </c>
      <c r="E5" s="63" t="s">
        <v>384</v>
      </c>
      <c r="F5" s="63"/>
    </row>
    <row r="6" ht="52.3" customHeight="1" spans="1:6">
      <c r="A6" s="72">
        <f>C6+F6</f>
        <v>225.5</v>
      </c>
      <c r="B6" s="72"/>
      <c r="C6" s="72">
        <f>D6+E6</f>
        <v>186</v>
      </c>
      <c r="D6" s="72">
        <f>94+36</f>
        <v>130</v>
      </c>
      <c r="E6" s="72">
        <v>56</v>
      </c>
      <c r="F6" s="72">
        <v>39.5</v>
      </c>
    </row>
    <row r="7" ht="16.25" customHeight="1" spans="1:6">
      <c r="A7" s="69"/>
      <c r="B7" s="69"/>
      <c r="C7" s="69"/>
      <c r="D7" s="69"/>
      <c r="E7" s="69"/>
      <c r="F7" s="69"/>
    </row>
    <row r="8" ht="16.25" customHeight="1" spans="1:1">
      <c r="A8" s="73"/>
    </row>
    <row r="9" ht="16.25" customHeight="1" spans="1:1">
      <c r="A9" s="73"/>
    </row>
    <row r="10" ht="16.35" customHeight="1"/>
    <row r="11" ht="16.35" customHeight="1"/>
    <row r="12" ht="16.35" customHeight="1"/>
    <row r="13" ht="16.35" customHeight="1" spans="2:2">
      <c r="B13" s="69"/>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C7" sqref="C7"/>
    </sheetView>
  </sheetViews>
  <sheetFormatPr defaultColWidth="10" defaultRowHeight="13.5"/>
  <cols>
    <col min="1" max="1" width="9.31666666666667" customWidth="1"/>
    <col min="2" max="3" width="7.875" customWidth="1"/>
    <col min="4" max="4" width="26.6" customWidth="1"/>
    <col min="5" max="5" width="15.0666666666667" customWidth="1"/>
    <col min="6" max="11" width="13.3" customWidth="1"/>
    <col min="12" max="12" width="9.76666666666667" customWidth="1"/>
  </cols>
  <sheetData>
    <row r="1" ht="36.6" customHeight="1" spans="1:11">
      <c r="A1" s="61" t="s">
        <v>385</v>
      </c>
      <c r="B1" s="61"/>
      <c r="C1" s="61"/>
      <c r="D1" s="61"/>
      <c r="E1" s="61"/>
      <c r="F1" s="61"/>
      <c r="G1" s="61"/>
      <c r="H1" s="61"/>
      <c r="I1" s="61"/>
      <c r="J1" s="61"/>
      <c r="K1" s="61"/>
    </row>
    <row r="2" ht="25" customHeight="1" spans="1:11">
      <c r="A2" s="29" t="s">
        <v>4</v>
      </c>
      <c r="B2" s="29"/>
      <c r="D2" s="29"/>
      <c r="E2" s="29"/>
      <c r="F2" s="29"/>
      <c r="G2" s="29"/>
      <c r="H2" s="62"/>
      <c r="K2" s="62" t="s">
        <v>122</v>
      </c>
    </row>
    <row r="3" ht="22.85" customHeight="1" spans="1:11">
      <c r="A3" s="63" t="s">
        <v>279</v>
      </c>
      <c r="B3" s="63"/>
      <c r="C3" s="63"/>
      <c r="D3" s="63" t="s">
        <v>280</v>
      </c>
      <c r="E3" s="63" t="s">
        <v>83</v>
      </c>
      <c r="F3" s="63" t="s">
        <v>386</v>
      </c>
      <c r="G3" s="63"/>
      <c r="H3" s="63"/>
      <c r="I3" s="63"/>
      <c r="J3" s="63"/>
      <c r="K3" s="63"/>
    </row>
    <row r="4" ht="22.85" customHeight="1" spans="1:11">
      <c r="A4" s="63" t="s">
        <v>132</v>
      </c>
      <c r="B4" s="63" t="s">
        <v>133</v>
      </c>
      <c r="C4" s="63" t="s">
        <v>134</v>
      </c>
      <c r="D4" s="63"/>
      <c r="E4" s="63"/>
      <c r="F4" s="63" t="s">
        <v>85</v>
      </c>
      <c r="G4" s="63" t="s">
        <v>281</v>
      </c>
      <c r="H4" s="63"/>
      <c r="I4" s="63"/>
      <c r="J4" s="63"/>
      <c r="K4" s="63" t="s">
        <v>282</v>
      </c>
    </row>
    <row r="5" ht="41.15" customHeight="1" spans="1:11">
      <c r="A5" s="63"/>
      <c r="B5" s="63"/>
      <c r="C5" s="63"/>
      <c r="D5" s="63"/>
      <c r="E5" s="63"/>
      <c r="F5" s="63"/>
      <c r="G5" s="63" t="s">
        <v>125</v>
      </c>
      <c r="H5" s="64" t="s">
        <v>126</v>
      </c>
      <c r="I5" s="64" t="s">
        <v>127</v>
      </c>
      <c r="J5" s="64" t="s">
        <v>129</v>
      </c>
      <c r="K5" s="63"/>
    </row>
    <row r="6" ht="24" customHeight="1" spans="1:11">
      <c r="A6" s="65" t="s">
        <v>179</v>
      </c>
      <c r="B6" s="66"/>
      <c r="C6" s="66"/>
      <c r="D6" s="65" t="s">
        <v>387</v>
      </c>
      <c r="E6" s="67">
        <v>6400</v>
      </c>
      <c r="F6" s="67"/>
      <c r="G6" s="67"/>
      <c r="H6" s="67"/>
      <c r="I6" s="67"/>
      <c r="J6" s="67"/>
      <c r="K6" s="67">
        <v>6400</v>
      </c>
    </row>
    <row r="7" ht="24" customHeight="1" spans="1:11">
      <c r="A7" s="65" t="s">
        <v>179</v>
      </c>
      <c r="B7" s="50" t="s">
        <v>185</v>
      </c>
      <c r="C7" s="68"/>
      <c r="D7" s="50"/>
      <c r="E7" s="67">
        <v>6400</v>
      </c>
      <c r="F7" s="67"/>
      <c r="G7" s="67"/>
      <c r="H7" s="67"/>
      <c r="I7" s="67"/>
      <c r="J7" s="67"/>
      <c r="K7" s="67">
        <v>6400</v>
      </c>
    </row>
    <row r="8" ht="24" customHeight="1" spans="1:11">
      <c r="A8" s="65" t="s">
        <v>179</v>
      </c>
      <c r="B8" s="50" t="s">
        <v>185</v>
      </c>
      <c r="C8" s="50" t="s">
        <v>154</v>
      </c>
      <c r="D8" s="50" t="s">
        <v>187</v>
      </c>
      <c r="E8" s="67">
        <v>6400</v>
      </c>
      <c r="F8" s="67"/>
      <c r="G8" s="67"/>
      <c r="H8" s="67"/>
      <c r="I8" s="67"/>
      <c r="J8" s="67"/>
      <c r="K8" s="67">
        <v>6400</v>
      </c>
    </row>
    <row r="9" ht="15.4" customHeight="1"/>
    <row r="10" ht="15.4" customHeight="1"/>
    <row r="11" ht="15.4" customHeight="1"/>
    <row r="12" ht="15.4" customHeight="1"/>
    <row r="13" ht="15.4" customHeight="1"/>
    <row r="14" ht="15.4" customHeight="1"/>
    <row r="15" ht="15.4" customHeight="1"/>
    <row r="16" ht="15.4" customHeight="1"/>
    <row r="17" ht="15.4" customHeight="1"/>
    <row r="18" ht="15.4" customHeight="1"/>
    <row r="19" ht="15.4" customHeight="1" spans="1:1">
      <c r="A19" s="29"/>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封皮</vt:lpstr>
      <vt:lpstr>01</vt:lpstr>
      <vt:lpstr>02</vt:lpstr>
      <vt:lpstr>03</vt:lpstr>
      <vt:lpstr>04</vt:lpstr>
      <vt:lpstr>05</vt:lpstr>
      <vt:lpstr>06</vt:lpstr>
      <vt:lpstr>07</vt:lpstr>
      <vt:lpstr>08</vt:lpstr>
      <vt:lpstr>09</vt:lpstr>
      <vt:lpstr>10 </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奋斗吧！年轻人</cp:lastModifiedBy>
  <dcterms:created xsi:type="dcterms:W3CDTF">2022-05-25T02:40:00Z</dcterms:created>
  <dcterms:modified xsi:type="dcterms:W3CDTF">2025-02-28T02:57:58Z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C27E6360235B4E23B5B9219C7150EDFA</vt:lpwstr>
  </property>
  <property fmtid="{D5CDD505-2E9C-101B-9397-08002B2CF9AE}" pid="3" name="KSOProductBuildVer">
    <vt:lpwstr>2052-12.1.0.20305</vt:lpwstr>
  </property>
</Properties>
</file>