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tabRatio="941" firstSheet="6" activeTab="5"/>
  </bookViews>
  <sheets>
    <sheet name="Define" sheetId="42" state="hidden" r:id="rId1"/>
    <sheet name="兴隆台区2025年一般公共预算收入表" sheetId="58" r:id="rId2"/>
    <sheet name="兴隆台区2025年一般公共预算支出表" sheetId="59" r:id="rId3"/>
    <sheet name="区本级2025年一般公共预算收入表" sheetId="60" r:id="rId4"/>
    <sheet name="区本级2025年一般公共预算支出表" sheetId="66" r:id="rId5"/>
    <sheet name="区本级2025年一般公共预算基本支出表（按功能分类项级）" sheetId="47" r:id="rId6"/>
    <sheet name="区本级2025年一般公共预算基本支出表（按政府经济分类款级）" sheetId="48" r:id="rId7"/>
    <sheet name="2025年一般公共预算税收返还和转移支付表" sheetId="63" r:id="rId8"/>
    <sheet name="一般债务限额、余额情况表" sheetId="65" r:id="rId9"/>
  </sheets>
  <externalReferences>
    <externalReference r:id="rId10"/>
  </externalReferences>
  <definedNames>
    <definedName name="_xlnm.Print_Titles" localSheetId="6">'区本级2025年一般公共预算基本支出表（按政府经济分类款级）'!$4:$6</definedName>
    <definedName name="_xlnm.Print_Titles" localSheetId="5">'区本级2025年一般公共预算基本支出表（按功能分类项级）'!$3:$3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<sst xmlns="http://schemas.openxmlformats.org/spreadsheetml/2006/main" count="930" uniqueCount="764">
  <si>
    <t>FORMULA_DBT=</t>
  </si>
  <si>
    <t>C:\DOCUMENTS AND SETTINGS\ADMINISTRATOR\桌面\2018年人代会草案简表定稿.XLSX</t>
  </si>
  <si>
    <t>公式</t>
  </si>
  <si>
    <t>2018本级项级-整数</t>
  </si>
  <si>
    <t>兴隆台区2025年一般公共预算收入预算表</t>
  </si>
  <si>
    <t>单位：万元</t>
  </si>
  <si>
    <r>
      <rPr>
        <sz val="11"/>
        <rFont val="宋体"/>
        <charset val="134"/>
      </rPr>
      <t>预</t>
    </r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算</t>
    </r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科</t>
    </r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目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</si>
  <si>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</si>
  <si>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</t>
    </r>
  </si>
  <si>
    <r>
      <rPr>
        <sz val="11"/>
        <rFont val="Arial"/>
        <charset val="0"/>
      </rPr>
      <t>2025</t>
    </r>
    <r>
      <rPr>
        <sz val="11"/>
        <rFont val="宋体"/>
        <charset val="134"/>
      </rPr>
      <t>年预算数比</t>
    </r>
    <r>
      <rPr>
        <sz val="11"/>
        <rFont val="Arial"/>
        <charset val="0"/>
      </rPr>
      <t>2024</t>
    </r>
    <r>
      <rPr>
        <sz val="11"/>
        <rFont val="宋体"/>
        <charset val="134"/>
      </rPr>
      <t>年快报数</t>
    </r>
  </si>
  <si>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</si>
  <si>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增减</t>
    </r>
    <r>
      <rPr>
        <sz val="11"/>
        <rFont val="Arial"/>
        <charset val="0"/>
      </rPr>
      <t>%</t>
    </r>
  </si>
  <si>
    <r>
      <rPr>
        <sz val="11"/>
        <rFont val="黑体"/>
        <charset val="134"/>
      </rPr>
      <t>一般公共预算收入合计</t>
    </r>
  </si>
  <si>
    <r>
      <rPr>
        <sz val="11"/>
        <rFont val="宋体"/>
        <charset val="134"/>
      </rPr>
      <t>一、税收收入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</si>
  <si>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</si>
  <si>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</si>
  <si>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</si>
  <si>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资源税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</si>
  <si>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</si>
  <si>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</si>
  <si>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</si>
  <si>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</si>
  <si>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</si>
  <si>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车船税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</si>
  <si>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耕地占用税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</si>
  <si>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契税</t>
    </r>
  </si>
  <si>
    <r>
      <rPr>
        <sz val="11"/>
        <rFont val="Arial"/>
        <charset val="0"/>
      </rPr>
      <t xml:space="preserve">     </t>
    </r>
    <r>
      <rPr>
        <sz val="11"/>
        <rFont val="宋体"/>
        <charset val="134"/>
      </rPr>
      <t>环境保护税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</si>
  <si>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其他税收收入</t>
    </r>
  </si>
  <si>
    <r>
      <rPr>
        <sz val="11"/>
        <rFont val="宋体"/>
        <charset val="134"/>
      </rPr>
      <t>二、非税收入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</si>
  <si>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专项收入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</si>
  <si>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行政事业性收费等收入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</si>
  <si>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罚没收入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</si>
  <si>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国有资本经营收入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</si>
  <si>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国有资源</t>
    </r>
    <r>
      <rPr>
        <sz val="11"/>
        <rFont val="Arial"/>
        <charset val="0"/>
      </rPr>
      <t>(</t>
    </r>
    <r>
      <rPr>
        <sz val="11"/>
        <rFont val="宋体"/>
        <charset val="134"/>
      </rPr>
      <t>资产</t>
    </r>
    <r>
      <rPr>
        <sz val="11"/>
        <rFont val="Arial"/>
        <charset val="0"/>
      </rPr>
      <t>)</t>
    </r>
    <r>
      <rPr>
        <sz val="11"/>
        <rFont val="宋体"/>
        <charset val="134"/>
      </rPr>
      <t>有偿使用收入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</si>
  <si>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捐赠收入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</si>
  <si>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政府住房基金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</si>
  <si>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其他收入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</si>
  <si>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加：上级补助收入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</si>
  <si>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上年结余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</si>
  <si>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调入资金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</si>
  <si>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调入预算稳定调节基金</t>
    </r>
  </si>
  <si>
    <t xml:space="preserve">    待偿债再融资一般债券上年结余</t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</si>
  <si>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债务转贷收入</t>
    </r>
  </si>
  <si>
    <r>
      <rPr>
        <sz val="11"/>
        <color indexed="8"/>
        <rFont val="黑体"/>
        <charset val="134"/>
      </rPr>
      <t>收入总计</t>
    </r>
  </si>
  <si>
    <t xml:space="preserve">注：2024年快报数及2025年预算数包括财政体制改革后下划我区的原市属辽河油田、辽河石化等122家税源企业，预计2025年形成收入31.4亿元，可比增长6.6%。
</t>
  </si>
  <si>
    <t>兴隆台区2025年一般公共预算支出预算表</t>
  </si>
  <si>
    <r>
      <rPr>
        <sz val="11"/>
        <rFont val="宋体"/>
        <charset val="134"/>
      </rPr>
      <t>预算科目</t>
    </r>
  </si>
  <si>
    <r>
      <rPr>
        <sz val="11"/>
        <rFont val="Arial"/>
        <charset val="0"/>
      </rPr>
      <t>2024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</si>
  <si>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一般公共预算支出合计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</si>
  <si>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一般公共服务支出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</si>
  <si>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国防支出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</si>
  <si>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公共安全支出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</si>
  <si>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教育支出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</si>
  <si>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科学技术支出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</si>
  <si>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文化旅游体育与传媒支出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</si>
  <si>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社会保障和就业支出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</si>
  <si>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卫生健康支出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</si>
  <si>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节能环保支出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</si>
  <si>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城乡社区支出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</si>
  <si>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农林水支出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</si>
  <si>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交通运输支出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</si>
  <si>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资源勘探工业信息等支出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</si>
  <si>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商业服务业等支出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</si>
  <si>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金融支出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</si>
  <si>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自然资源海洋气象等支出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</si>
  <si>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住房保障支出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</si>
  <si>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粮油物资储备支出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</si>
  <si>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灾害防治及应急管理支出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</si>
  <si>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预备费</t>
    </r>
  </si>
  <si>
    <r>
      <rPr>
        <sz val="11"/>
        <rFont val="Arial"/>
        <charset val="0"/>
      </rPr>
      <t xml:space="preserve">  </t>
    </r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</si>
  <si>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债务付息支出</t>
    </r>
  </si>
  <si>
    <r>
      <rPr>
        <sz val="11"/>
        <rFont val="宋体"/>
        <charset val="134"/>
      </rPr>
      <t>债务发行费用支出</t>
    </r>
  </si>
  <si>
    <r>
      <rPr>
        <sz val="11"/>
        <rFont val="Arial"/>
        <charset val="0"/>
      </rPr>
      <t xml:space="preserve">    </t>
    </r>
    <r>
      <rPr>
        <sz val="11"/>
        <rFont val="宋体"/>
        <charset val="134"/>
      </rPr>
      <t>加：上解上级支出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</si>
  <si>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调出资金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</si>
  <si>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年终结余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</si>
  <si>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债务还本支出</t>
    </r>
  </si>
  <si>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安排预算稳定调节基金</t>
    </r>
  </si>
  <si>
    <r>
      <rPr>
        <sz val="11"/>
        <color indexed="8"/>
        <rFont val="宋体"/>
        <charset val="134"/>
      </rPr>
      <t>支出总计</t>
    </r>
  </si>
  <si>
    <t>区本级2025年一般公共预算支出表（按功能分类项级）</t>
  </si>
  <si>
    <t>功能科目编码</t>
  </si>
  <si>
    <t>科目名称</t>
  </si>
  <si>
    <t>2025年预算数</t>
  </si>
  <si>
    <t>一般公共预算支出合计</t>
  </si>
  <si>
    <t>201</t>
  </si>
  <si>
    <t>一般公共服务支出</t>
  </si>
  <si>
    <t xml:space="preserve">  20101</t>
  </si>
  <si>
    <t xml:space="preserve">  人大事务</t>
  </si>
  <si>
    <t xml:space="preserve">   2010101</t>
  </si>
  <si>
    <t xml:space="preserve">    行政运行</t>
  </si>
  <si>
    <t xml:space="preserve">   2010102</t>
  </si>
  <si>
    <t xml:space="preserve">    一般行政管理事务</t>
  </si>
  <si>
    <t xml:space="preserve">   2010104</t>
  </si>
  <si>
    <t xml:space="preserve">    人大会议</t>
  </si>
  <si>
    <t xml:space="preserve">   2010199</t>
  </si>
  <si>
    <t xml:space="preserve">    其他人大事务支出</t>
  </si>
  <si>
    <t xml:space="preserve">  20102</t>
  </si>
  <si>
    <t xml:space="preserve">  政协事务</t>
  </si>
  <si>
    <t xml:space="preserve">   2010201</t>
  </si>
  <si>
    <t xml:space="preserve">   2010202</t>
  </si>
  <si>
    <t xml:space="preserve">   2010204</t>
  </si>
  <si>
    <t xml:space="preserve">    政协会议</t>
  </si>
  <si>
    <t xml:space="preserve">  20103</t>
  </si>
  <si>
    <t xml:space="preserve">  政府办公厅（室）及相关机构事务</t>
  </si>
  <si>
    <t xml:space="preserve">   2010301</t>
  </si>
  <si>
    <t xml:space="preserve">   2010302</t>
  </si>
  <si>
    <t xml:space="preserve">   2010303</t>
  </si>
  <si>
    <t xml:space="preserve">    机关服务</t>
  </si>
  <si>
    <t xml:space="preserve">   2010350</t>
  </si>
  <si>
    <t xml:space="preserve">    事业运行</t>
  </si>
  <si>
    <t xml:space="preserve">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</si>
  <si>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</si>
  <si>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</si>
  <si>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</si>
  <si>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2010401</t>
  </si>
  <si>
    <t xml:space="preserve">   2010402</t>
  </si>
  <si>
    <t xml:space="preserve">   2010450</t>
  </si>
  <si>
    <t xml:space="preserve">  20105</t>
  </si>
  <si>
    <t xml:space="preserve">  统计信息事务</t>
  </si>
  <si>
    <t xml:space="preserve">   2010501</t>
  </si>
  <si>
    <t xml:space="preserve">   2010502</t>
  </si>
  <si>
    <t xml:space="preserve">   2010550</t>
  </si>
  <si>
    <t xml:space="preserve">  20106</t>
  </si>
  <si>
    <t xml:space="preserve">  财政事务</t>
  </si>
  <si>
    <t xml:space="preserve">   2010601</t>
  </si>
  <si>
    <t xml:space="preserve">   2010602</t>
  </si>
  <si>
    <t xml:space="preserve">   2010650</t>
  </si>
  <si>
    <t xml:space="preserve">   2010699</t>
  </si>
  <si>
    <t xml:space="preserve">    其他财政事务支出</t>
  </si>
  <si>
    <t xml:space="preserve">  20107</t>
  </si>
  <si>
    <t xml:space="preserve">  税收事务</t>
  </si>
  <si>
    <t xml:space="preserve">   2010702</t>
  </si>
  <si>
    <t xml:space="preserve">   2010799</t>
  </si>
  <si>
    <t xml:space="preserve">    其他税收事务支出</t>
  </si>
  <si>
    <t xml:space="preserve">  20108</t>
  </si>
  <si>
    <t xml:space="preserve">  审计事务</t>
  </si>
  <si>
    <t xml:space="preserve">   2010801</t>
  </si>
  <si>
    <t xml:space="preserve">   2010802</t>
  </si>
  <si>
    <t xml:space="preserve">   2010850</t>
  </si>
  <si>
    <t xml:space="preserve">  20111</t>
  </si>
  <si>
    <t xml:space="preserve">  纪检监察事务</t>
  </si>
  <si>
    <t xml:space="preserve">   2011101</t>
  </si>
  <si>
    <t xml:space="preserve">   2011102</t>
  </si>
  <si>
    <t xml:space="preserve">   2011150</t>
  </si>
  <si>
    <t xml:space="preserve">  20113</t>
  </si>
  <si>
    <t xml:space="preserve">  商贸事务</t>
  </si>
  <si>
    <t xml:space="preserve">   2011301</t>
  </si>
  <si>
    <t xml:space="preserve">   2011302</t>
  </si>
  <si>
    <t xml:space="preserve">   2011308</t>
  </si>
  <si>
    <t xml:space="preserve">    招商引资</t>
  </si>
  <si>
    <t xml:space="preserve">   2011350</t>
  </si>
  <si>
    <t xml:space="preserve">   2011399</t>
  </si>
  <si>
    <t xml:space="preserve">    其他商贸事务支出</t>
  </si>
  <si>
    <t xml:space="preserve">  20126</t>
  </si>
  <si>
    <t xml:space="preserve">  档案事务</t>
  </si>
  <si>
    <t xml:space="preserve">   2012601</t>
  </si>
  <si>
    <t xml:space="preserve">   2012604</t>
  </si>
  <si>
    <t xml:space="preserve">    档案馆</t>
  </si>
  <si>
    <t xml:space="preserve">  20128</t>
  </si>
  <si>
    <t xml:space="preserve">  民主党派及工商联事务</t>
  </si>
  <si>
    <t xml:space="preserve">   2012801</t>
  </si>
  <si>
    <t xml:space="preserve">   2012802</t>
  </si>
  <si>
    <t xml:space="preserve">  20129</t>
  </si>
  <si>
    <t xml:space="preserve">  群众团体事务</t>
  </si>
  <si>
    <t xml:space="preserve">   2012901</t>
  </si>
  <si>
    <t xml:space="preserve">   2012902</t>
  </si>
  <si>
    <t xml:space="preserve">  20131</t>
  </si>
  <si>
    <t xml:space="preserve">  党委办公厅（室）及相关机构事务</t>
  </si>
  <si>
    <t xml:space="preserve">   2013101</t>
  </si>
  <si>
    <t xml:space="preserve">   2013102</t>
  </si>
  <si>
    <t xml:space="preserve">   2013103</t>
  </si>
  <si>
    <t xml:space="preserve">   2013105</t>
  </si>
  <si>
    <t xml:space="preserve">    专项业务</t>
  </si>
  <si>
    <t xml:space="preserve">   2013150</t>
  </si>
  <si>
    <t xml:space="preserve">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</si>
  <si>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</si>
  <si>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</si>
  <si>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</si>
  <si>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2013201</t>
  </si>
  <si>
    <t xml:space="preserve">   2013202</t>
  </si>
  <si>
    <t xml:space="preserve">   2013203</t>
  </si>
  <si>
    <t xml:space="preserve">   2013250</t>
  </si>
  <si>
    <t xml:space="preserve">   2013299</t>
  </si>
  <si>
    <t xml:space="preserve">    其他组织事务支出</t>
  </si>
  <si>
    <t xml:space="preserve">  20133</t>
  </si>
  <si>
    <t xml:space="preserve">  宣传事务</t>
  </si>
  <si>
    <t xml:space="preserve">   2013301</t>
  </si>
  <si>
    <t xml:space="preserve">   2013302</t>
  </si>
  <si>
    <t xml:space="preserve">   2013350</t>
  </si>
  <si>
    <t xml:space="preserve">  20134</t>
  </si>
  <si>
    <t xml:space="preserve">  统战事务</t>
  </si>
  <si>
    <t xml:space="preserve">   2013401</t>
  </si>
  <si>
    <t xml:space="preserve">   2013402</t>
  </si>
  <si>
    <t xml:space="preserve">  20138</t>
  </si>
  <si>
    <t xml:space="preserve">  市场监督管理事务</t>
  </si>
  <si>
    <t xml:space="preserve">   2013801</t>
  </si>
  <si>
    <t xml:space="preserve">   2013802</t>
  </si>
  <si>
    <t xml:space="preserve">   2013850</t>
  </si>
  <si>
    <t xml:space="preserve">  20139</t>
  </si>
  <si>
    <t xml:space="preserve">  社会工作事务</t>
  </si>
  <si>
    <t xml:space="preserve">   2013901</t>
  </si>
  <si>
    <t xml:space="preserve">   2013902</t>
  </si>
  <si>
    <t xml:space="preserve">   2013904</t>
  </si>
  <si>
    <t xml:space="preserve">   2013999</t>
  </si>
  <si>
    <t xml:space="preserve">    其他社会工作事务支出</t>
  </si>
  <si>
    <t xml:space="preserve">  20140</t>
  </si>
  <si>
    <t xml:space="preserve">  信访事务</t>
  </si>
  <si>
    <t xml:space="preserve">   2014001</t>
  </si>
  <si>
    <t xml:space="preserve">   2014099</t>
  </si>
  <si>
    <t xml:space="preserve">    其他信访事务支出</t>
  </si>
  <si>
    <t xml:space="preserve">  20199</t>
  </si>
  <si>
    <t xml:space="preserve">  其他一般公共服务支出</t>
  </si>
  <si>
    <t xml:space="preserve">   2019999</t>
  </si>
  <si>
    <t xml:space="preserve">    其他一般公共服务支出</t>
  </si>
  <si>
    <t>203</t>
  </si>
  <si>
    <t>国防支出</t>
  </si>
  <si>
    <t xml:space="preserve">  20306</t>
  </si>
  <si>
    <t xml:space="preserve">  国防动员</t>
  </si>
  <si>
    <t xml:space="preserve">   2030607</t>
  </si>
  <si>
    <t xml:space="preserve">    民兵</t>
  </si>
  <si>
    <t>204</t>
  </si>
  <si>
    <t>公共安全支出</t>
  </si>
  <si>
    <t xml:space="preserve">  20402</t>
  </si>
  <si>
    <t xml:space="preserve">  公安</t>
  </si>
  <si>
    <t xml:space="preserve">   2040299</t>
  </si>
  <si>
    <t xml:space="preserve">    其他公安支出</t>
  </si>
  <si>
    <t xml:space="preserve">  20405</t>
  </si>
  <si>
    <t xml:space="preserve">  法院</t>
  </si>
  <si>
    <t xml:space="preserve">   2040599</t>
  </si>
  <si>
    <t xml:space="preserve">    其他法院支出</t>
  </si>
  <si>
    <t xml:space="preserve">  20406</t>
  </si>
  <si>
    <t xml:space="preserve">  司法</t>
  </si>
  <si>
    <t xml:space="preserve">   2040601</t>
  </si>
  <si>
    <t xml:space="preserve">   2040604</t>
  </si>
  <si>
    <t xml:space="preserve">    基层司法业务</t>
  </si>
  <si>
    <t xml:space="preserve">   2040605</t>
  </si>
  <si>
    <t xml:space="preserve">    普法宣传</t>
  </si>
  <si>
    <t xml:space="preserve">   2040606</t>
  </si>
  <si>
    <t xml:space="preserve">    律师管理</t>
  </si>
  <si>
    <t xml:space="preserve">   2040607</t>
  </si>
  <si>
    <t xml:space="preserve">    公共法律服务</t>
  </si>
  <si>
    <t xml:space="preserve">   2040610</t>
  </si>
  <si>
    <t xml:space="preserve">    社区矫正</t>
  </si>
  <si>
    <t xml:space="preserve">   2040650</t>
  </si>
  <si>
    <t xml:space="preserve">   2040699</t>
  </si>
  <si>
    <t xml:space="preserve">    其他司法支出</t>
  </si>
  <si>
    <t>教育支出</t>
  </si>
  <si>
    <t xml:space="preserve">  20501</t>
  </si>
  <si>
    <t xml:space="preserve">  教育管理事务</t>
  </si>
  <si>
    <t xml:space="preserve">   2050101</t>
  </si>
  <si>
    <t xml:space="preserve">   2050102</t>
  </si>
  <si>
    <t xml:space="preserve">  20502</t>
  </si>
  <si>
    <t xml:space="preserve">  普通教育</t>
  </si>
  <si>
    <t xml:space="preserve">   2050201</t>
  </si>
  <si>
    <t xml:space="preserve">    学前教育</t>
  </si>
  <si>
    <t xml:space="preserve">   2050202</t>
  </si>
  <si>
    <t xml:space="preserve">    小学教育</t>
  </si>
  <si>
    <t xml:space="preserve">   2050203</t>
  </si>
  <si>
    <t xml:space="preserve">    初中教育</t>
  </si>
  <si>
    <t xml:space="preserve">   2050204</t>
  </si>
  <si>
    <t xml:space="preserve">    高中教育</t>
  </si>
  <si>
    <t xml:space="preserve">   2050299</t>
  </si>
  <si>
    <t xml:space="preserve">    其他普通教育支出</t>
  </si>
  <si>
    <t xml:space="preserve">  20507</t>
  </si>
  <si>
    <t xml:space="preserve">  特殊教育</t>
  </si>
  <si>
    <t xml:space="preserve">   2050701</t>
  </si>
  <si>
    <t xml:space="preserve">    特殊学校教育</t>
  </si>
  <si>
    <t xml:space="preserve">  20508</t>
  </si>
  <si>
    <t xml:space="preserve">  进修及培训</t>
  </si>
  <si>
    <t xml:space="preserve">   2050802</t>
  </si>
  <si>
    <t xml:space="preserve">    干部教育</t>
  </si>
  <si>
    <t xml:space="preserve">  20509</t>
  </si>
  <si>
    <t xml:space="preserve">  教育费附加安排的支出</t>
  </si>
  <si>
    <t xml:space="preserve">   2050999</t>
  </si>
  <si>
    <t xml:space="preserve">    其他教育费附加安排的支出</t>
  </si>
  <si>
    <t>科学技术支出</t>
  </si>
  <si>
    <t xml:space="preserve">  20601</t>
  </si>
  <si>
    <t xml:space="preserve">  科学技术管理事务</t>
  </si>
  <si>
    <t xml:space="preserve">   2060101</t>
  </si>
  <si>
    <t xml:space="preserve">   2060102</t>
  </si>
  <si>
    <t xml:space="preserve">   2060199</t>
  </si>
  <si>
    <t xml:space="preserve">    其他科学技术管理事务支出</t>
  </si>
  <si>
    <t xml:space="preserve">  20607</t>
  </si>
  <si>
    <t xml:space="preserve">  科学技术普及</t>
  </si>
  <si>
    <t xml:space="preserve">   2060702</t>
  </si>
  <si>
    <t xml:space="preserve">    科普活动</t>
  </si>
  <si>
    <t xml:space="preserve">  20699</t>
  </si>
  <si>
    <t xml:space="preserve">  其他科学技术支出</t>
  </si>
  <si>
    <t xml:space="preserve">   2069999</t>
  </si>
  <si>
    <t xml:space="preserve">    其他科学技术支出</t>
  </si>
  <si>
    <t>文化旅游体育与传媒支出</t>
  </si>
  <si>
    <t xml:space="preserve">  20701</t>
  </si>
  <si>
    <t xml:space="preserve">  文化和旅游</t>
  </si>
  <si>
    <t xml:space="preserve">   2070101</t>
  </si>
  <si>
    <t xml:space="preserve">   2070199</t>
  </si>
  <si>
    <t xml:space="preserve">    其他文化和旅游支出</t>
  </si>
  <si>
    <t>社会保障和就业支出</t>
  </si>
  <si>
    <t xml:space="preserve">  20801</t>
  </si>
  <si>
    <t xml:space="preserve">  人力资源和社会保障管理事务</t>
  </si>
  <si>
    <t xml:space="preserve">   2080101</t>
  </si>
  <si>
    <t xml:space="preserve">   2080102</t>
  </si>
  <si>
    <t xml:space="preserve">   2080110</t>
  </si>
  <si>
    <t xml:space="preserve">    劳动关系和维权</t>
  </si>
  <si>
    <t xml:space="preserve">   2080112</t>
  </si>
  <si>
    <t xml:space="preserve">    劳动人事争议调解仲裁</t>
  </si>
  <si>
    <t xml:space="preserve">   2080150</t>
  </si>
  <si>
    <t xml:space="preserve">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</si>
  <si>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</si>
  <si>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</si>
  <si>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</si>
  <si>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2080201</t>
  </si>
  <si>
    <t xml:space="preserve">   2080202</t>
  </si>
  <si>
    <t xml:space="preserve">   2080206</t>
  </si>
  <si>
    <t xml:space="preserve">    社会组织管理</t>
  </si>
  <si>
    <t xml:space="preserve">   2080207</t>
  </si>
  <si>
    <t xml:space="preserve">    行政区划和地名管理</t>
  </si>
  <si>
    <t xml:space="preserve">   2080208</t>
  </si>
  <si>
    <t xml:space="preserve">    基层政权建设和社区治理</t>
  </si>
  <si>
    <t xml:space="preserve">   2080209</t>
  </si>
  <si>
    <t xml:space="preserve">    老龄事务</t>
  </si>
  <si>
    <t xml:space="preserve">   2080299</t>
  </si>
  <si>
    <t xml:space="preserve">    其他民政管理事务支出</t>
  </si>
  <si>
    <t xml:space="preserve">  20805</t>
  </si>
  <si>
    <t xml:space="preserve">  行政事业单位养老支出</t>
  </si>
  <si>
    <t xml:space="preserve">   2080501</t>
  </si>
  <si>
    <t xml:space="preserve">    行政单位离退休</t>
  </si>
  <si>
    <t xml:space="preserve">   2080502</t>
  </si>
  <si>
    <t xml:space="preserve">    事业单位离退休</t>
  </si>
  <si>
    <t xml:space="preserve">   2080505</t>
  </si>
  <si>
    <t xml:space="preserve">    机关事业单位基本养老保险缴费支出</t>
  </si>
  <si>
    <t xml:space="preserve">   2080506</t>
  </si>
  <si>
    <t xml:space="preserve">    机关事业单位职业年金缴费支出</t>
  </si>
  <si>
    <t xml:space="preserve">   2080507</t>
  </si>
  <si>
    <t xml:space="preserve">    对机关事业单位基本养老保险基金的补助</t>
  </si>
  <si>
    <t xml:space="preserve">   2080599</t>
  </si>
  <si>
    <t xml:space="preserve">    其他行政事业单位养老支出</t>
  </si>
  <si>
    <t xml:space="preserve">  20807</t>
  </si>
  <si>
    <t xml:space="preserve">  就业补助</t>
  </si>
  <si>
    <t xml:space="preserve">   2080701</t>
  </si>
  <si>
    <t xml:space="preserve">    就业创业服务补助</t>
  </si>
  <si>
    <t xml:space="preserve">   2080702</t>
  </si>
  <si>
    <t xml:space="preserve">    职业培训补贴</t>
  </si>
  <si>
    <t xml:space="preserve">   2080704</t>
  </si>
  <si>
    <t xml:space="preserve">    社会保险补贴</t>
  </si>
  <si>
    <t xml:space="preserve">   2080705</t>
  </si>
  <si>
    <t xml:space="preserve">    公益性岗位补贴</t>
  </si>
  <si>
    <t xml:space="preserve">   2080799</t>
  </si>
  <si>
    <t xml:space="preserve">    其他就业补助支出</t>
  </si>
  <si>
    <t xml:space="preserve">  20808</t>
  </si>
  <si>
    <t xml:space="preserve">  抚恤</t>
  </si>
  <si>
    <t xml:space="preserve">   2080801</t>
  </si>
  <si>
    <t xml:space="preserve">    死亡抚恤</t>
  </si>
  <si>
    <t xml:space="preserve">   2080802</t>
  </si>
  <si>
    <t xml:space="preserve">    伤残抚恤</t>
  </si>
  <si>
    <t xml:space="preserve">   2080805</t>
  </si>
  <si>
    <t xml:space="preserve">    义务兵优待</t>
  </si>
  <si>
    <t xml:space="preserve">   2080899</t>
  </si>
  <si>
    <t xml:space="preserve">    其他优抚支出</t>
  </si>
  <si>
    <t xml:space="preserve">  20809</t>
  </si>
  <si>
    <t xml:space="preserve">  退役安置</t>
  </si>
  <si>
    <t xml:space="preserve">   2080901</t>
  </si>
  <si>
    <t xml:space="preserve">    退役士兵安置</t>
  </si>
  <si>
    <t xml:space="preserve">   2080902</t>
  </si>
  <si>
    <t xml:space="preserve">    军队移交政府的离退休人员安置</t>
  </si>
  <si>
    <t xml:space="preserve">   2080905</t>
  </si>
  <si>
    <t xml:space="preserve">    军队专业干部安置</t>
  </si>
  <si>
    <t xml:space="preserve">  20810</t>
  </si>
  <si>
    <t xml:space="preserve">  社会福利</t>
  </si>
  <si>
    <t xml:space="preserve">   2081001</t>
  </si>
  <si>
    <t xml:space="preserve">    儿童福利</t>
  </si>
  <si>
    <t xml:space="preserve">   2081002</t>
  </si>
  <si>
    <t xml:space="preserve">    老年福利</t>
  </si>
  <si>
    <t xml:space="preserve">   2081006</t>
  </si>
  <si>
    <t xml:space="preserve">    养老福利</t>
  </si>
  <si>
    <t xml:space="preserve">  20811</t>
  </si>
  <si>
    <t xml:space="preserve">  残疾人事业</t>
  </si>
  <si>
    <t xml:space="preserve">   2081101</t>
  </si>
  <si>
    <t xml:space="preserve">   2081107</t>
  </si>
  <si>
    <t xml:space="preserve">    残疾人生活和护理补贴</t>
  </si>
  <si>
    <t xml:space="preserve">   2081199</t>
  </si>
  <si>
    <t xml:space="preserve">    其他残疾人事业支出</t>
  </si>
  <si>
    <t xml:space="preserve">  20816</t>
  </si>
  <si>
    <t xml:space="preserve">  红十字事业</t>
  </si>
  <si>
    <t xml:space="preserve">   2081650</t>
  </si>
  <si>
    <t xml:space="preserve">   2081699</t>
  </si>
  <si>
    <t xml:space="preserve">    其他红十字事业支出</t>
  </si>
  <si>
    <t xml:space="preserve">  20819</t>
  </si>
  <si>
    <t xml:space="preserve">  最低生活保障</t>
  </si>
  <si>
    <t xml:space="preserve">   2081901</t>
  </si>
  <si>
    <t xml:space="preserve">    城市最低生活保障金支出</t>
  </si>
  <si>
    <t xml:space="preserve">  20820</t>
  </si>
  <si>
    <t xml:space="preserve">  临时救助</t>
  </si>
  <si>
    <t xml:space="preserve">   2082001</t>
  </si>
  <si>
    <t xml:space="preserve">    临时救助支出</t>
  </si>
  <si>
    <t xml:space="preserve">  20821</t>
  </si>
  <si>
    <t xml:space="preserve">  特困人员救助供养</t>
  </si>
  <si>
    <t xml:space="preserve">   2082101</t>
  </si>
  <si>
    <t xml:space="preserve">    城市特困人员救助供养支出</t>
  </si>
  <si>
    <t xml:space="preserve">  20825</t>
  </si>
  <si>
    <t xml:space="preserve">  其他生活救助</t>
  </si>
  <si>
    <t xml:space="preserve">   2082501</t>
  </si>
  <si>
    <t xml:space="preserve">    其他城市生活救助</t>
  </si>
  <si>
    <t xml:space="preserve">  20826</t>
  </si>
  <si>
    <t xml:space="preserve">  财政对基本养老保险基金的补助</t>
  </si>
  <si>
    <t xml:space="preserve">   2082601</t>
  </si>
  <si>
    <t xml:space="preserve">    财政对企业职工基本养老保险基金的补助</t>
  </si>
  <si>
    <t xml:space="preserve">   2082602</t>
  </si>
  <si>
    <t xml:space="preserve">    财政对城乡居民基本养老保险基金的补助</t>
  </si>
  <si>
    <t xml:space="preserve">  20827</t>
  </si>
  <si>
    <t xml:space="preserve">  财政对其他社会保险基金的补助</t>
  </si>
  <si>
    <t xml:space="preserve">   2082701</t>
  </si>
  <si>
    <t xml:space="preserve">    财政对失业保险基金的补助</t>
  </si>
  <si>
    <t xml:space="preserve">  20828</t>
  </si>
  <si>
    <t xml:space="preserve">  退役军人管理事务</t>
  </si>
  <si>
    <t xml:space="preserve">   2082801</t>
  </si>
  <si>
    <t xml:space="preserve">   2082802</t>
  </si>
  <si>
    <t xml:space="preserve">   2082850</t>
  </si>
  <si>
    <t xml:space="preserve">  20899</t>
  </si>
  <si>
    <t xml:space="preserve">  其他社会保障和就业支出</t>
  </si>
  <si>
    <t xml:space="preserve">   2089999</t>
  </si>
  <si>
    <t xml:space="preserve">    其他社会保障和就业支出</t>
  </si>
  <si>
    <t>卫生健康支出</t>
  </si>
  <si>
    <t xml:space="preserve">  21001</t>
  </si>
  <si>
    <t xml:space="preserve">  卫生健康管理事务</t>
  </si>
  <si>
    <t xml:space="preserve">   2100101</t>
  </si>
  <si>
    <t xml:space="preserve">   2100102</t>
  </si>
  <si>
    <t xml:space="preserve">  21002</t>
  </si>
  <si>
    <t xml:space="preserve">  公立医院</t>
  </si>
  <si>
    <t xml:space="preserve">   2100206</t>
  </si>
  <si>
    <t xml:space="preserve">    妇幼保健医院</t>
  </si>
  <si>
    <t xml:space="preserve">  21003</t>
  </si>
  <si>
    <t xml:space="preserve">  基层医疗卫生机构</t>
  </si>
  <si>
    <t xml:space="preserve">   2100399</t>
  </si>
  <si>
    <t xml:space="preserve">    其他基层医疗卫生机构支出</t>
  </si>
  <si>
    <t xml:space="preserve">  21004</t>
  </si>
  <si>
    <t xml:space="preserve">  公共卫生</t>
  </si>
  <si>
    <t xml:space="preserve">   2100401</t>
  </si>
  <si>
    <t xml:space="preserve">    疾病预防控制机构</t>
  </si>
  <si>
    <t xml:space="preserve">   2100402</t>
  </si>
  <si>
    <t xml:space="preserve">    卫生监督机构</t>
  </si>
  <si>
    <t xml:space="preserve">   2100403</t>
  </si>
  <si>
    <t xml:space="preserve">    妇幼保健机构</t>
  </si>
  <si>
    <t xml:space="preserve">   2100408</t>
  </si>
  <si>
    <t xml:space="preserve">    基本公共卫生服务</t>
  </si>
  <si>
    <t xml:space="preserve">   2100409</t>
  </si>
  <si>
    <t xml:space="preserve">    重大公共卫生服务</t>
  </si>
  <si>
    <t xml:space="preserve">   2100499</t>
  </si>
  <si>
    <t xml:space="preserve">    其他公共卫生支出</t>
  </si>
  <si>
    <t xml:space="preserve">  21007</t>
  </si>
  <si>
    <t xml:space="preserve">  计划生育事务</t>
  </si>
  <si>
    <t xml:space="preserve">   2100717</t>
  </si>
  <si>
    <t xml:space="preserve">    计划生育服务</t>
  </si>
  <si>
    <t xml:space="preserve">  21011</t>
  </si>
  <si>
    <t xml:space="preserve">  行政事业单位医疗</t>
  </si>
  <si>
    <t xml:space="preserve">   2101101</t>
  </si>
  <si>
    <t xml:space="preserve">    行政单位医疗</t>
  </si>
  <si>
    <t xml:space="preserve">   2101102</t>
  </si>
  <si>
    <t xml:space="preserve">    事业单位医疗</t>
  </si>
  <si>
    <t xml:space="preserve">   2101103</t>
  </si>
  <si>
    <t xml:space="preserve">    公务员医疗补助</t>
  </si>
  <si>
    <t xml:space="preserve">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</si>
  <si>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</si>
  <si>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</si>
  <si>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</si>
  <si>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2101202</t>
  </si>
  <si>
    <t xml:space="preserve">    财政对城乡居民基本医疗保险基金的补助</t>
  </si>
  <si>
    <t xml:space="preserve">  21014</t>
  </si>
  <si>
    <t xml:space="preserve">  优抚对象医疗</t>
  </si>
  <si>
    <t xml:space="preserve">   2101401</t>
  </si>
  <si>
    <t xml:space="preserve">    优抚对象医疗补助</t>
  </si>
  <si>
    <t xml:space="preserve">  21017</t>
  </si>
  <si>
    <t xml:space="preserve">  中医药事务</t>
  </si>
  <si>
    <t xml:space="preserve">   2101704</t>
  </si>
  <si>
    <t xml:space="preserve">    中医（民族医）药专业</t>
  </si>
  <si>
    <t>211</t>
  </si>
  <si>
    <t>节能环保支出</t>
  </si>
  <si>
    <t xml:space="preserve">  21103</t>
  </si>
  <si>
    <t xml:space="preserve">  污染防治</t>
  </si>
  <si>
    <t xml:space="preserve">   2110301</t>
  </si>
  <si>
    <t xml:space="preserve">    大气</t>
  </si>
  <si>
    <t xml:space="preserve">   2110302</t>
  </si>
  <si>
    <t xml:space="preserve">    水体</t>
  </si>
  <si>
    <t xml:space="preserve">  21104</t>
  </si>
  <si>
    <t xml:space="preserve">  自然生态保护</t>
  </si>
  <si>
    <t xml:space="preserve">   2110406</t>
  </si>
  <si>
    <t xml:space="preserve">    自然保护地</t>
  </si>
  <si>
    <t xml:space="preserve">  21105</t>
  </si>
  <si>
    <t xml:space="preserve">  森林保护修护</t>
  </si>
  <si>
    <t xml:space="preserve">   2110501</t>
  </si>
  <si>
    <t xml:space="preserve">    森林管护</t>
  </si>
  <si>
    <t xml:space="preserve">  21199</t>
  </si>
  <si>
    <t xml:space="preserve">  其他节能环保支出</t>
  </si>
  <si>
    <t xml:space="preserve">   2119999</t>
  </si>
  <si>
    <t xml:space="preserve">    其他节能环保支出</t>
  </si>
  <si>
    <t>城乡社区支出</t>
  </si>
  <si>
    <t xml:space="preserve">  21201</t>
  </si>
  <si>
    <t xml:space="preserve">  城乡社区管理事务</t>
  </si>
  <si>
    <t xml:space="preserve">   2120101</t>
  </si>
  <si>
    <t xml:space="preserve">   2120102</t>
  </si>
  <si>
    <t xml:space="preserve">   2120104</t>
  </si>
  <si>
    <t xml:space="preserve">    城管执法</t>
  </si>
  <si>
    <t xml:space="preserve">   2120199</t>
  </si>
  <si>
    <t xml:space="preserve">    其他城乡社区管理事务支出</t>
  </si>
  <si>
    <t xml:space="preserve">  21203</t>
  </si>
  <si>
    <t xml:space="preserve">  城乡社区公共设施</t>
  </si>
  <si>
    <t xml:space="preserve">   2120399</t>
  </si>
  <si>
    <t xml:space="preserve">    其他城乡社区公共设施支出</t>
  </si>
  <si>
    <t xml:space="preserve">  21205</t>
  </si>
  <si>
    <t xml:space="preserve">  城乡社区环境卫生</t>
  </si>
  <si>
    <t xml:space="preserve">   2120501</t>
  </si>
  <si>
    <t xml:space="preserve">    城乡社区环境卫生</t>
  </si>
  <si>
    <t xml:space="preserve">  21299</t>
  </si>
  <si>
    <t xml:space="preserve">  其他城乡社区支出</t>
  </si>
  <si>
    <t xml:space="preserve">   2129999</t>
  </si>
  <si>
    <t xml:space="preserve">    其他城乡社区支出</t>
  </si>
  <si>
    <t>农林水支出</t>
  </si>
  <si>
    <t xml:space="preserve">  21301</t>
  </si>
  <si>
    <t xml:space="preserve">  农业农村</t>
  </si>
  <si>
    <t xml:space="preserve">   2130101</t>
  </si>
  <si>
    <t xml:space="preserve">   2130104</t>
  </si>
  <si>
    <t xml:space="preserve">   2130108</t>
  </si>
  <si>
    <t xml:space="preserve">    病虫害控制</t>
  </si>
  <si>
    <t xml:space="preserve">   2130120</t>
  </si>
  <si>
    <t xml:space="preserve">    稳定农民收入补贴</t>
  </si>
  <si>
    <t xml:space="preserve">   2130124</t>
  </si>
  <si>
    <t xml:space="preserve">    农村合作经济</t>
  </si>
  <si>
    <t xml:space="preserve">   2130126</t>
  </si>
  <si>
    <t xml:space="preserve">    农村社会事业</t>
  </si>
  <si>
    <t xml:space="preserve">   2130135</t>
  </si>
  <si>
    <t xml:space="preserve">   农业资源保护修复与利用</t>
  </si>
  <si>
    <t xml:space="preserve">   2130199</t>
  </si>
  <si>
    <t xml:space="preserve">    其他农业农村支出</t>
  </si>
  <si>
    <t xml:space="preserve">  21302</t>
  </si>
  <si>
    <t xml:space="preserve">  林业和草原</t>
  </si>
  <si>
    <t xml:space="preserve">   2130205</t>
  </si>
  <si>
    <t xml:space="preserve">    森林资源管理</t>
  </si>
  <si>
    <t xml:space="preserve">   2130209</t>
  </si>
  <si>
    <t xml:space="preserve">    森林生态效益补偿</t>
  </si>
  <si>
    <t xml:space="preserve">   2130234</t>
  </si>
  <si>
    <t xml:space="preserve">    林业草原防灾减灾</t>
  </si>
  <si>
    <t xml:space="preserve">   2130299</t>
  </si>
  <si>
    <t xml:space="preserve">    其它林业和草原支出</t>
  </si>
  <si>
    <t xml:space="preserve">  21303</t>
  </si>
  <si>
    <t xml:space="preserve">  水利</t>
  </si>
  <si>
    <t xml:space="preserve">   2130305</t>
  </si>
  <si>
    <t xml:space="preserve">    水利工程建设</t>
  </si>
  <si>
    <t xml:space="preserve">   2130306</t>
  </si>
  <si>
    <t xml:space="preserve">    水利工程运行与维护</t>
  </si>
  <si>
    <t xml:space="preserve">   2130314</t>
  </si>
  <si>
    <t xml:space="preserve">    防汛</t>
  </si>
  <si>
    <t xml:space="preserve">   2130316</t>
  </si>
  <si>
    <t xml:space="preserve">    农村水利</t>
  </si>
  <si>
    <t xml:space="preserve">   2130399</t>
  </si>
  <si>
    <t xml:space="preserve">    其他水利支出</t>
  </si>
  <si>
    <t xml:space="preserve">  21305</t>
  </si>
  <si>
    <t xml:space="preserve">  巩固脱贫攻坚成果衔接乡村振兴</t>
  </si>
  <si>
    <t xml:space="preserve">   2130599</t>
  </si>
  <si>
    <t xml:space="preserve">    其他巩固脱贫攻坚成果衔接乡村振兴支出</t>
  </si>
  <si>
    <t xml:space="preserve">  21307</t>
  </si>
  <si>
    <t xml:space="preserve">  农村综合改革</t>
  </si>
  <si>
    <t xml:space="preserve">   2130705</t>
  </si>
  <si>
    <t xml:space="preserve">    对村民委员会和村党支部的补助</t>
  </si>
  <si>
    <t xml:space="preserve">   2130707</t>
  </si>
  <si>
    <t xml:space="preserve">    农村综合改革示范试点补助</t>
  </si>
  <si>
    <t xml:space="preserve">  21308</t>
  </si>
  <si>
    <t xml:space="preserve">  普惠金融发展支出</t>
  </si>
  <si>
    <t xml:space="preserve">   2130803</t>
  </si>
  <si>
    <t xml:space="preserve">    农业保险保费补贴</t>
  </si>
  <si>
    <t xml:space="preserve">   2130804</t>
  </si>
  <si>
    <t xml:space="preserve">    创业担保贷款贴息及奖补</t>
  </si>
  <si>
    <t xml:space="preserve">  21309</t>
  </si>
  <si>
    <t xml:space="preserve">  目标价格补贴</t>
  </si>
  <si>
    <t xml:space="preserve">   2130999</t>
  </si>
  <si>
    <t xml:space="preserve">    其他目标价格补贴</t>
  </si>
  <si>
    <t>交通运输支出</t>
  </si>
  <si>
    <t xml:space="preserve">  21401</t>
  </si>
  <si>
    <t xml:space="preserve">  公路水路运输</t>
  </si>
  <si>
    <t xml:space="preserve">   2140101</t>
  </si>
  <si>
    <t xml:space="preserve">   2140199</t>
  </si>
  <si>
    <t xml:space="preserve">    其他公路水路运输支出</t>
  </si>
  <si>
    <t>资源勘探工业信息等支出</t>
  </si>
  <si>
    <t xml:space="preserve">  21505</t>
  </si>
  <si>
    <t xml:space="preserve">  工业和信息产业</t>
  </si>
  <si>
    <t xml:space="preserve">   2150501</t>
  </si>
  <si>
    <t xml:space="preserve">   2150550</t>
  </si>
  <si>
    <t xml:space="preserve">   2150599</t>
  </si>
  <si>
    <t xml:space="preserve">    其他工业和信息产业支出</t>
  </si>
  <si>
    <t xml:space="preserve">  21507</t>
  </si>
  <si>
    <t xml:space="preserve">  国有资产监管</t>
  </si>
  <si>
    <t xml:space="preserve">   2150701</t>
  </si>
  <si>
    <t xml:space="preserve">   2150799</t>
  </si>
  <si>
    <t xml:space="preserve">    其他国有资产监管支出</t>
  </si>
  <si>
    <t xml:space="preserve">  21508</t>
  </si>
  <si>
    <t xml:space="preserve">  支持中小企业发展和管理支出</t>
  </si>
  <si>
    <t xml:space="preserve">   2150899</t>
  </si>
  <si>
    <t xml:space="preserve">    其他支持中小企业发展和管理支出</t>
  </si>
  <si>
    <t xml:space="preserve">  21599</t>
  </si>
  <si>
    <t xml:space="preserve">  其他资源勘探工业信息等支出</t>
  </si>
  <si>
    <t xml:space="preserve">   2159999</t>
  </si>
  <si>
    <t>其他资源勘探工业信息等支出</t>
  </si>
  <si>
    <t>商业服务业等支出</t>
  </si>
  <si>
    <t xml:space="preserve">  21602</t>
  </si>
  <si>
    <t xml:space="preserve">  商业流通事务</t>
  </si>
  <si>
    <t xml:space="preserve">   2160299</t>
  </si>
  <si>
    <t xml:space="preserve">    其他商业流通事务支出</t>
  </si>
  <si>
    <t xml:space="preserve">  21606</t>
  </si>
  <si>
    <t xml:space="preserve">  其他涉外发展服务支出</t>
  </si>
  <si>
    <t xml:space="preserve">   2160699</t>
  </si>
  <si>
    <t xml:space="preserve">    其他涉外发展服务支出</t>
  </si>
  <si>
    <t>自然资源海洋气象等支出</t>
  </si>
  <si>
    <t xml:space="preserve">  22001</t>
  </si>
  <si>
    <t xml:space="preserve">  自然资源事务</t>
  </si>
  <si>
    <t xml:space="preserve">   2200106</t>
  </si>
  <si>
    <t xml:space="preserve">    自然资源利用与保护</t>
  </si>
  <si>
    <t xml:space="preserve">   2200199</t>
  </si>
  <si>
    <t xml:space="preserve">    其他自然资源事务支出</t>
  </si>
  <si>
    <t>住房保障支出</t>
  </si>
  <si>
    <t xml:space="preserve">  22101</t>
  </si>
  <si>
    <t xml:space="preserve">  保障性安居工程支出</t>
  </si>
  <si>
    <t xml:space="preserve">   2210103</t>
  </si>
  <si>
    <t xml:space="preserve">    棚户区改造</t>
  </si>
  <si>
    <t xml:space="preserve">   2210108</t>
  </si>
  <si>
    <t xml:space="preserve">    老旧小区改造</t>
  </si>
  <si>
    <t xml:space="preserve">   2210111</t>
  </si>
  <si>
    <t xml:space="preserve">    配租型住房保障</t>
  </si>
  <si>
    <t xml:space="preserve">  22102</t>
  </si>
  <si>
    <t xml:space="preserve">  住房改革支出</t>
  </si>
  <si>
    <t xml:space="preserve">   2210201</t>
  </si>
  <si>
    <t xml:space="preserve">    住房公积金</t>
  </si>
  <si>
    <t xml:space="preserve">   2210203</t>
  </si>
  <si>
    <t xml:space="preserve">    购房补贴</t>
  </si>
  <si>
    <t>灾害防治及应急管理支出</t>
  </si>
  <si>
    <t xml:space="preserve">  22401</t>
  </si>
  <si>
    <t xml:space="preserve">  应急管理事务</t>
  </si>
  <si>
    <t xml:space="preserve">   2240101</t>
  </si>
  <si>
    <t xml:space="preserve">   2240106</t>
  </si>
  <si>
    <t xml:space="preserve">    安全监管</t>
  </si>
  <si>
    <t xml:space="preserve">   2240109</t>
  </si>
  <si>
    <t xml:space="preserve">    应急管理</t>
  </si>
  <si>
    <t xml:space="preserve">   2240150</t>
  </si>
  <si>
    <t xml:space="preserve">   2240199</t>
  </si>
  <si>
    <t xml:space="preserve">    其他应急管理支出</t>
  </si>
  <si>
    <t xml:space="preserve">  22402</t>
  </si>
  <si>
    <t xml:space="preserve">  消防救援事务</t>
  </si>
  <si>
    <t xml:space="preserve">   2240299</t>
  </si>
  <si>
    <t xml:space="preserve">    其他消防救援事务支出</t>
  </si>
  <si>
    <t xml:space="preserve">  22407</t>
  </si>
  <si>
    <t xml:space="preserve">  自然灾害救灾及恢复重建支出</t>
  </si>
  <si>
    <t xml:space="preserve">   2240703</t>
  </si>
  <si>
    <t xml:space="preserve">    自然灾害救灾补助</t>
  </si>
  <si>
    <t>227</t>
  </si>
  <si>
    <t>预备费</t>
  </si>
  <si>
    <t>其他支出</t>
  </si>
  <si>
    <t xml:space="preserve">  22999</t>
  </si>
  <si>
    <t xml:space="preserve">  其他支出</t>
  </si>
  <si>
    <t xml:space="preserve">   2299999</t>
  </si>
  <si>
    <t xml:space="preserve">    其他支出</t>
  </si>
  <si>
    <t>债务还本支出</t>
  </si>
  <si>
    <t xml:space="preserve">  23103</t>
  </si>
  <si>
    <t xml:space="preserve">  地方政府一般债务还本支出</t>
  </si>
  <si>
    <t xml:space="preserve">   2310301</t>
  </si>
  <si>
    <t xml:space="preserve">    地方政府一般债券还本支出</t>
  </si>
  <si>
    <t>债务付息支出</t>
  </si>
  <si>
    <t xml:space="preserve">  23203</t>
  </si>
  <si>
    <t xml:space="preserve">  地方政府一般债务付息支出</t>
  </si>
  <si>
    <t xml:space="preserve">   2320301</t>
  </si>
  <si>
    <t xml:space="preserve">    地方政府一般债券付息支出</t>
  </si>
  <si>
    <t>债务发行费用支出</t>
  </si>
  <si>
    <t xml:space="preserve">  23303</t>
  </si>
  <si>
    <t xml:space="preserve">  地方政府一般债务发行费用支出</t>
  </si>
  <si>
    <t xml:space="preserve">   2330301</t>
  </si>
  <si>
    <t xml:space="preserve">    地方政府一般债务发行费用支出</t>
  </si>
  <si>
    <t>区本级2025年一般公共预算基本支出表（按政府经济分类款级）</t>
  </si>
  <si>
    <t>金额单位：万元</t>
  </si>
  <si>
    <t>科目代码</t>
  </si>
  <si>
    <t>预算科目</t>
  </si>
  <si>
    <t>一般公共预算基本支出合计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</si>
  <si>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</si>
  <si>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</si>
  <si>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</si>
  <si>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</si>
  <si>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</si>
  <si>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</si>
  <si>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</si>
  <si>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</si>
  <si>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</si>
  <si>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</si>
  <si>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</si>
  <si>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</si>
  <si>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</si>
  <si>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</si>
  <si>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</si>
  <si>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</si>
  <si>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</si>
  <si>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</si>
  <si>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</si>
  <si>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</si>
  <si>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</si>
  <si>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</si>
  <si>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</si>
  <si>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</si>
  <si>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</si>
  <si>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</si>
  <si>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</si>
  <si>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</si>
  <si>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</si>
  <si>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</si>
  <si>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</si>
  <si>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</si>
  <si>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</si>
  <si>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</t>
  </si>
  <si>
    <t xml:space="preserve">  50306</t>
  </si>
  <si>
    <t xml:space="preserve">  设备购置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</si>
  <si>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</si>
  <si>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</si>
  <si>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</si>
  <si>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</si>
  <si>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</si>
  <si>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</si>
  <si>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</si>
  <si>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</si>
  <si>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</si>
  <si>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</si>
  <si>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</si>
  <si>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</si>
  <si>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</si>
  <si>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</si>
  <si>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</si>
  <si>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</si>
  <si>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50905</t>
  </si>
  <si>
    <t xml:space="preserve">  离退休费</t>
  </si>
  <si>
    <t xml:space="preserve">  50999</t>
  </si>
  <si>
    <t xml:space="preserve">  其他对个人和家庭的补助</t>
  </si>
  <si>
    <t>2025年一般公共预算税收返还和转移支付表</t>
  </si>
  <si>
    <t>税收返还和转移支付</t>
  </si>
  <si>
    <t>一般公共预算税收返还和转移支付合计</t>
  </si>
  <si>
    <t>一、税收返还分县区小计</t>
  </si>
  <si>
    <t>二、一般性转移支付支出小计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</si>
  <si>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</si>
  <si>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</si>
  <si>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</si>
  <si>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</si>
  <si>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</si>
  <si>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</si>
  <si>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产粮(油)大县奖励资金支出</t>
  </si>
  <si>
    <t>固定数额补助支出</t>
  </si>
  <si>
    <t>贫困地区转移支付支出</t>
  </si>
  <si>
    <t>公共安全共同财政事权转移支付支出</t>
  </si>
  <si>
    <t>教育共同财政事权转移支付支出</t>
  </si>
  <si>
    <t>社会保障和就业共同财政事权转移支付支出</t>
  </si>
  <si>
    <t>卫生健康共同财政事权转移支付支出</t>
  </si>
  <si>
    <t>农林水共同财政事权转移支付支出</t>
  </si>
  <si>
    <t>交通运输共同财政事权转移支付支出</t>
  </si>
  <si>
    <t>住房保障共同财政事权转移支付支出</t>
  </si>
  <si>
    <t>其他共同财政事权转移支付支出</t>
  </si>
  <si>
    <t>三、专项转移支付小计</t>
  </si>
  <si>
    <t>（一）专项转移支付分地区</t>
  </si>
  <si>
    <t>（二）专项转移支付支出分重点项目</t>
  </si>
  <si>
    <t>注：兴隆台区无对下转移支付</t>
  </si>
  <si>
    <t>2024年地方政府一般债务限额、余额情况表</t>
  </si>
  <si>
    <t>单位：亿元</t>
  </si>
  <si>
    <t>地区</t>
  </si>
  <si>
    <t>一般债务限额</t>
  </si>
  <si>
    <t>一般债务余额</t>
  </si>
  <si>
    <t>兴隆台区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</si>
</sst>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.00&quot;￥&quot;;[Red]\-#,##0.00&quot;￥&quot;"/>
    <numFmt numFmtId="178" formatCode="0.0"/>
    <numFmt numFmtId="179" formatCode="#,##0.00&quot;￥&quot;;\-#,##0.00&quot;￥&quot;"/>
    <numFmt numFmtId="180" formatCode="_-* #,##0&quot;￥&quot;_-;\-* #,##0&quot;￥&quot;_-;_-* &quot;-&quot;&quot;￥&quot;_-;_-@_-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_$_-;\-* #,##0_$_-;_-* &quot;-&quot;_$_-;_-@_-"/>
    <numFmt numFmtId="186" formatCode="_-* #,##0.00&quot;$&quot;_-;\-* #,##0.00&quot;$&quot;_-;_-* &quot;-&quot;??&quot;$&quot;_-;_-@_-"/>
    <numFmt numFmtId="187" formatCode="#,##0.00_ "/>
    <numFmt numFmtId="188" formatCode="0_ "/>
    <numFmt numFmtId="189" formatCode="0.000000_ "/>
    <numFmt numFmtId="190" formatCode="0_ ;[Red]\-0\ "/>
    <numFmt numFmtId="191" formatCode="_ * #,##0_ ;_ * \-#,##0_ ;_ * &quot;-&quot;??_ ;_ @_ "/>
    <numFmt numFmtId="192" formatCode="0.0_ "/>
    <numFmt numFmtId="193" formatCode="0_);[Red]\(0\)"/>
    <numFmt numFmtId="194" formatCode="#,##0_);[Red]\(#,##0\)"/>
  </numFmts>
  <fonts count="106">
    <font>
      <sz val="11"/>
      <color theme="1"/>
      <name val="Tahoma"/>
      <charset val="134"/>
    </font>
    <font>
      <sz val="12"/>
      <name val="方正小标宋_GBK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SimSun"/>
      <charset val="134"/>
    </font>
    <font>
      <sz val="14"/>
      <name val="宋体"/>
      <charset val="134"/>
      <scheme val="minor"/>
    </font>
    <font>
      <sz val="20"/>
      <name val="方正小标宋简体"/>
      <charset val="134"/>
    </font>
    <font>
      <b/>
      <sz val="14"/>
      <name val="宋体"/>
      <charset val="134"/>
      <scheme val="minor"/>
    </font>
    <font>
      <b/>
      <sz val="14"/>
      <name val="SimSun"/>
      <charset val="134"/>
    </font>
    <font>
      <sz val="16"/>
      <name val="宋体"/>
      <charset val="134"/>
    </font>
    <font>
      <sz val="11"/>
      <name val="Tahoma"/>
      <charset val="134"/>
    </font>
    <font>
      <sz val="11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Geneva"/>
      <charset val="0"/>
    </font>
    <font>
      <sz val="11"/>
      <name val="Arial"/>
      <charset val="0"/>
    </font>
    <font>
      <sz val="11"/>
      <color indexed="8"/>
      <name val="Arial"/>
      <charset val="0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2"/>
      <color indexed="8"/>
      <name val="华文仿宋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sz val="9"/>
      <color indexed="9"/>
      <name val="宋体"/>
      <charset val="134"/>
    </font>
    <font>
      <b/>
      <sz val="10"/>
      <name val="MS Sans Serif"/>
      <charset val="134"/>
    </font>
    <font>
      <sz val="12"/>
      <name val="官帕眉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2"/>
      <name val="바탕체"/>
      <charset val="134"/>
    </font>
    <font>
      <sz val="11"/>
      <color indexed="8"/>
      <name val="黑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21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1" applyNumberFormat="0" applyAlignment="0" applyProtection="0">
      <alignment vertical="center"/>
    </xf>
    <xf numFmtId="0" fontId="41" fillId="4" borderId="12" applyNumberFormat="0" applyAlignment="0" applyProtection="0">
      <alignment vertical="center"/>
    </xf>
    <xf numFmtId="0" fontId="42" fillId="4" borderId="11" applyNumberFormat="0" applyAlignment="0" applyProtection="0">
      <alignment vertical="center"/>
    </xf>
    <xf numFmtId="0" fontId="43" fillId="5" borderId="13" applyNumberForma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54" fillId="0" borderId="0"/>
    <xf numFmtId="0" fontId="55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3" fillId="36" borderId="0">
      <alignment horizontal="left" vertical="top"/>
    </xf>
    <xf numFmtId="0" fontId="58" fillId="36" borderId="0">
      <alignment horizontal="right" vertical="center"/>
    </xf>
    <xf numFmtId="0" fontId="59" fillId="37" borderId="0" applyNumberFormat="0" applyBorder="0" applyAlignment="0" applyProtection="0"/>
    <xf numFmtId="0" fontId="53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0" fillId="0" borderId="0"/>
    <xf numFmtId="0" fontId="61" fillId="0" borderId="16">
      <alignment horizontal="left" vertical="center"/>
    </xf>
    <xf numFmtId="0" fontId="62" fillId="40" borderId="17" applyNumberFormat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4" fillId="43" borderId="18" applyNumberFormat="0" applyFont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65" fillId="0" borderId="0"/>
    <xf numFmtId="0" fontId="66" fillId="40" borderId="19" applyNumberForma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8" fillId="47" borderId="21" applyNumberFormat="0" applyAlignment="0" applyProtection="0">
      <alignment vertical="center"/>
    </xf>
    <xf numFmtId="176" fontId="65" fillId="0" borderId="0" applyFont="0" applyFill="0" applyBorder="0" applyAlignment="0" applyProtection="0"/>
    <xf numFmtId="0" fontId="53" fillId="48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177" fontId="4" fillId="0" borderId="0"/>
    <xf numFmtId="0" fontId="54" fillId="0" borderId="0" applyFont="0" applyFill="0" applyBorder="0" applyAlignment="0" applyProtection="0"/>
    <xf numFmtId="0" fontId="69" fillId="39" borderId="0" applyNumberFormat="0" applyBorder="0" applyAlignment="0" applyProtection="0">
      <alignment vertical="center"/>
    </xf>
    <xf numFmtId="178" fontId="2" fillId="0" borderId="2">
      <alignment vertical="center"/>
      <protection locked="0"/>
    </xf>
    <xf numFmtId="0" fontId="53" fillId="49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70" fillId="0" borderId="0" applyFont="0" applyFill="0" applyBorder="0" applyAlignment="0" applyProtection="0"/>
    <xf numFmtId="0" fontId="55" fillId="51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59" fillId="52" borderId="0" applyNumberFormat="0" applyBorder="0" applyAlignment="0" applyProtection="0"/>
    <xf numFmtId="0" fontId="72" fillId="0" borderId="22" applyNumberFormat="0" applyFill="0" applyAlignment="0" applyProtection="0">
      <alignment vertical="center"/>
    </xf>
    <xf numFmtId="0" fontId="73" fillId="53" borderId="0" applyNumberFormat="0" applyBorder="0" applyAlignment="0" applyProtection="0"/>
    <xf numFmtId="10" fontId="74" fillId="36" borderId="2" applyNumberFormat="0" applyBorder="0" applyAlignment="0" applyProtection="0"/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2" fontId="78" fillId="0" borderId="0" applyProtection="0"/>
    <xf numFmtId="0" fontId="58" fillId="36" borderId="0">
      <alignment horizontal="left" vertical="center"/>
    </xf>
    <xf numFmtId="0" fontId="79" fillId="0" borderId="0" applyNumberFormat="0" applyFill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1" fillId="48" borderId="17" applyNumberFormat="0" applyAlignment="0" applyProtection="0">
      <alignment vertical="center"/>
    </xf>
    <xf numFmtId="0" fontId="82" fillId="36" borderId="0">
      <alignment horizontal="center" vertical="center"/>
    </xf>
    <xf numFmtId="0" fontId="53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179" fontId="4" fillId="0" borderId="0"/>
    <xf numFmtId="0" fontId="77" fillId="35" borderId="0" applyNumberFormat="0" applyBorder="0" applyAlignment="0" applyProtection="0">
      <alignment vertical="center"/>
    </xf>
    <xf numFmtId="0" fontId="84" fillId="54" borderId="0" applyNumberFormat="0" applyBorder="0" applyAlignment="0" applyProtection="0"/>
    <xf numFmtId="180" fontId="4" fillId="0" borderId="0"/>
    <xf numFmtId="0" fontId="85" fillId="0" borderId="0"/>
    <xf numFmtId="0" fontId="84" fillId="57" borderId="0" applyNumberFormat="0" applyBorder="0" applyAlignment="0" applyProtection="0"/>
    <xf numFmtId="0" fontId="59" fillId="57" borderId="0" applyNumberFormat="0" applyBorder="0" applyAlignment="0" applyProtection="0"/>
    <xf numFmtId="0" fontId="84" fillId="58" borderId="0" applyNumberFormat="0" applyBorder="0" applyAlignment="0" applyProtection="0"/>
    <xf numFmtId="0" fontId="86" fillId="36" borderId="0">
      <alignment horizontal="center" vertical="top"/>
    </xf>
    <xf numFmtId="0" fontId="55" fillId="59" borderId="0" applyNumberFormat="0" applyBorder="0" applyAlignment="0" applyProtection="0">
      <alignment vertical="center"/>
    </xf>
    <xf numFmtId="0" fontId="73" fillId="43" borderId="0" applyNumberFormat="0" applyBorder="0" applyAlignment="0" applyProtection="0"/>
    <xf numFmtId="37" fontId="87" fillId="0" borderId="0"/>
    <xf numFmtId="0" fontId="77" fillId="35" borderId="0" applyNumberFormat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0" fillId="3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89" fillId="36" borderId="0">
      <alignment horizontal="right" vertical="center"/>
    </xf>
    <xf numFmtId="0" fontId="73" fillId="60" borderId="0" applyNumberFormat="0" applyBorder="0" applyAlignment="0" applyProtection="0"/>
    <xf numFmtId="0" fontId="84" fillId="61" borderId="0" applyNumberFormat="0" applyBorder="0" applyAlignment="0" applyProtection="0"/>
    <xf numFmtId="0" fontId="84" fillId="62" borderId="0" applyNumberFormat="0" applyBorder="0" applyAlignment="0" applyProtection="0"/>
    <xf numFmtId="0" fontId="59" fillId="63" borderId="0" applyNumberFormat="0" applyBorder="0" applyAlignment="0" applyProtection="0"/>
    <xf numFmtId="0" fontId="84" fillId="64" borderId="0" applyNumberFormat="0" applyBorder="0" applyAlignment="0" applyProtection="0"/>
    <xf numFmtId="0" fontId="84" fillId="65" borderId="0" applyNumberFormat="0" applyBorder="0" applyAlignment="0" applyProtection="0"/>
    <xf numFmtId="0" fontId="84" fillId="66" borderId="0" applyNumberFormat="0" applyBorder="0" applyAlignment="0" applyProtection="0"/>
    <xf numFmtId="0" fontId="84" fillId="67" borderId="0" applyNumberFormat="0" applyBorder="0" applyAlignment="0" applyProtection="0"/>
    <xf numFmtId="0" fontId="84" fillId="37" borderId="0" applyNumberFormat="0" applyBorder="0" applyAlignment="0" applyProtection="0"/>
    <xf numFmtId="0" fontId="78" fillId="0" borderId="25" applyProtection="0"/>
    <xf numFmtId="0" fontId="84" fillId="53" borderId="0" applyNumberFormat="0" applyBorder="0" applyAlignment="0" applyProtection="0"/>
    <xf numFmtId="0" fontId="84" fillId="68" borderId="0" applyNumberFormat="0" applyBorder="0" applyAlignment="0" applyProtection="0"/>
    <xf numFmtId="0" fontId="84" fillId="69" borderId="0" applyNumberFormat="0" applyBorder="0" applyAlignment="0" applyProtection="0"/>
    <xf numFmtId="0" fontId="59" fillId="60" borderId="0" applyNumberFormat="0" applyBorder="0" applyAlignment="0" applyProtection="0"/>
    <xf numFmtId="0" fontId="84" fillId="70" borderId="0" applyNumberFormat="0" applyBorder="0" applyAlignment="0" applyProtection="0"/>
    <xf numFmtId="0" fontId="84" fillId="71" borderId="0" applyNumberFormat="0" applyBorder="0" applyAlignment="0" applyProtection="0"/>
    <xf numFmtId="181" fontId="4" fillId="0" borderId="0" applyFill="0" applyBorder="0" applyAlignment="0"/>
    <xf numFmtId="0" fontId="90" fillId="0" borderId="0" applyNumberFormat="0" applyFill="0" applyBorder="0" applyAlignment="0" applyProtection="0"/>
    <xf numFmtId="41" fontId="65" fillId="0" borderId="0" applyFont="0" applyFill="0" applyBorder="0" applyAlignment="0" applyProtection="0"/>
    <xf numFmtId="181" fontId="65" fillId="0" borderId="0" applyFont="0" applyFill="0" applyBorder="0" applyAlignment="0" applyProtection="0"/>
    <xf numFmtId="0" fontId="4" fillId="0" borderId="0"/>
    <xf numFmtId="182" fontId="65" fillId="0" borderId="0" applyFont="0" applyFill="0" applyBorder="0" applyAlignment="0" applyProtection="0"/>
    <xf numFmtId="0" fontId="91" fillId="0" borderId="0"/>
    <xf numFmtId="0" fontId="78" fillId="0" borderId="0" applyProtection="0"/>
    <xf numFmtId="38" fontId="74" fillId="40" borderId="0" applyNumberFormat="0" applyBorder="0" applyAlignment="0" applyProtection="0"/>
    <xf numFmtId="0" fontId="61" fillId="0" borderId="26" applyNumberFormat="0" applyAlignment="0" applyProtection="0">
      <alignment horizontal="left" vertical="center"/>
    </xf>
    <xf numFmtId="0" fontId="92" fillId="0" borderId="0" applyProtection="0"/>
    <xf numFmtId="0" fontId="61" fillId="0" borderId="0" applyProtection="0"/>
    <xf numFmtId="37" fontId="87" fillId="0" borderId="0">
      <alignment vertical="center"/>
    </xf>
    <xf numFmtId="0" fontId="93" fillId="0" borderId="0"/>
    <xf numFmtId="0" fontId="94" fillId="0" borderId="0"/>
    <xf numFmtId="0" fontId="95" fillId="0" borderId="0"/>
    <xf numFmtId="10" fontId="65" fillId="0" borderId="0" applyFont="0" applyFill="0" applyBorder="0" applyAlignment="0" applyProtection="0"/>
    <xf numFmtId="1" fontId="65" fillId="0" borderId="0"/>
    <xf numFmtId="0" fontId="89" fillId="36" borderId="0">
      <alignment horizontal="left" vertical="center"/>
    </xf>
    <xf numFmtId="0" fontId="58" fillId="36" borderId="0">
      <alignment horizontal="center" vertical="center"/>
    </xf>
    <xf numFmtId="41" fontId="4" fillId="0" borderId="0" applyFont="0" applyFill="0" applyBorder="0" applyAlignment="0" applyProtection="0"/>
    <xf numFmtId="0" fontId="96" fillId="36" borderId="0">
      <alignment horizontal="center" vertical="top"/>
    </xf>
    <xf numFmtId="0" fontId="58" fillId="36" borderId="0">
      <alignment horizontal="left" vertical="top"/>
    </xf>
    <xf numFmtId="0" fontId="82" fillId="36" borderId="0">
      <alignment horizontal="center" vertical="top"/>
    </xf>
    <xf numFmtId="0" fontId="58" fillId="36" borderId="0">
      <alignment horizontal="center" vertical="top"/>
    </xf>
    <xf numFmtId="0" fontId="58" fillId="36" borderId="0">
      <alignment horizontal="right" vertical="top"/>
    </xf>
    <xf numFmtId="0" fontId="59" fillId="36" borderId="0">
      <alignment horizontal="left" vertical="top"/>
    </xf>
    <xf numFmtId="0" fontId="97" fillId="0" borderId="0"/>
    <xf numFmtId="0" fontId="59" fillId="36" borderId="0">
      <alignment horizontal="left" vertical="center"/>
    </xf>
    <xf numFmtId="0" fontId="88" fillId="0" borderId="27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73" fillId="33" borderId="0" applyNumberFormat="0" applyBorder="0" applyAlignment="0" applyProtection="0"/>
    <xf numFmtId="9" fontId="91" fillId="0" borderId="0" applyFont="0" applyFill="0" applyBorder="0" applyAlignment="0" applyProtection="0"/>
    <xf numFmtId="0" fontId="77" fillId="72" borderId="0" applyNumberFormat="0" applyBorder="0" applyAlignment="0" applyProtection="0"/>
    <xf numFmtId="0" fontId="69" fillId="3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/>
    <xf numFmtId="43" fontId="53" fillId="0" borderId="0" applyFont="0" applyFill="0" applyBorder="0" applyAlignment="0" applyProtection="0">
      <alignment vertical="center"/>
    </xf>
    <xf numFmtId="0" fontId="100" fillId="73" borderId="0" applyNumberFormat="0" applyBorder="0" applyAlignment="0" applyProtection="0"/>
    <xf numFmtId="0" fontId="55" fillId="7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7" fillId="0" borderId="0">
      <alignment vertical="center"/>
    </xf>
    <xf numFmtId="0" fontId="4" fillId="0" borderId="0">
      <alignment vertical="center"/>
    </xf>
    <xf numFmtId="0" fontId="101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183" fontId="54" fillId="0" borderId="0" applyFont="0" applyFill="0" applyBorder="0" applyAlignment="0" applyProtection="0"/>
    <xf numFmtId="38" fontId="70" fillId="0" borderId="0" applyFont="0" applyFill="0" applyBorder="0" applyAlignment="0" applyProtection="0"/>
    <xf numFmtId="184" fontId="54" fillId="0" borderId="0" applyFont="0" applyFill="0" applyBorder="0" applyAlignment="0" applyProtection="0"/>
    <xf numFmtId="0" fontId="103" fillId="0" borderId="0"/>
    <xf numFmtId="185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100" fillId="75" borderId="0" applyNumberFormat="0" applyBorder="0" applyAlignment="0" applyProtection="0"/>
    <xf numFmtId="0" fontId="100" fillId="76" borderId="0" applyNumberFormat="0" applyBorder="0" applyAlignment="0" applyProtection="0"/>
    <xf numFmtId="0" fontId="54" fillId="0" borderId="0">
      <alignment vertical="center"/>
    </xf>
    <xf numFmtId="40" fontId="70" fillId="0" borderId="0" applyFont="0" applyFill="0" applyBorder="0" applyAlignment="0" applyProtection="0"/>
    <xf numFmtId="0" fontId="104" fillId="0" borderId="0"/>
    <xf numFmtId="0" fontId="4" fillId="0" borderId="0"/>
    <xf numFmtId="0" fontId="4" fillId="0" borderId="0" applyProtection="0">
      <alignment vertical="center"/>
    </xf>
  </cellStyleXfs>
  <cellXfs count="124">
    <xf numFmtId="0" fontId="0" fillId="0" borderId="0" xfId="0"/>
    <xf numFmtId="0" fontId="1" fillId="0" borderId="0" xfId="194" applyFont="1" applyFill="1" applyBorder="1" applyAlignment="1">
      <alignment vertical="center" wrapText="1"/>
    </xf>
    <xf numFmtId="0" fontId="2" fillId="0" borderId="0" xfId="194" applyFont="1" applyFill="1" applyBorder="1" applyAlignment="1">
      <alignment vertical="center" wrapText="1"/>
    </xf>
    <xf numFmtId="0" fontId="3" fillId="0" borderId="0" xfId="194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194" applyFill="1" applyAlignment="1"/>
    <xf numFmtId="0" fontId="4" fillId="0" borderId="0" xfId="194" applyFill="1" applyAlignment="1">
      <alignment vertical="center"/>
    </xf>
    <xf numFmtId="0" fontId="5" fillId="0" borderId="0" xfId="194" applyFont="1" applyFill="1" applyBorder="1" applyAlignment="1">
      <alignment horizontal="center" vertical="center" wrapText="1"/>
    </xf>
    <xf numFmtId="0" fontId="6" fillId="0" borderId="1" xfId="194" applyFont="1" applyFill="1" applyBorder="1" applyAlignment="1">
      <alignment horizontal="center" vertical="center" wrapText="1"/>
    </xf>
    <xf numFmtId="0" fontId="2" fillId="0" borderId="1" xfId="194" applyFont="1" applyFill="1" applyBorder="1" applyAlignment="1">
      <alignment horizontal="right" vertical="center" wrapText="1"/>
    </xf>
    <xf numFmtId="0" fontId="2" fillId="0" borderId="2" xfId="194" applyFont="1" applyFill="1" applyBorder="1" applyAlignment="1">
      <alignment horizontal="center" vertical="center" wrapText="1"/>
    </xf>
    <xf numFmtId="0" fontId="2" fillId="0" borderId="2" xfId="128" applyFont="1" applyFill="1" applyBorder="1" applyAlignment="1">
      <alignment horizontal="left" vertical="center" indent="2"/>
    </xf>
    <xf numFmtId="187" fontId="2" fillId="0" borderId="2" xfId="194" applyNumberFormat="1" applyFont="1" applyFill="1" applyBorder="1" applyAlignment="1">
      <alignment vertical="center"/>
    </xf>
    <xf numFmtId="187" fontId="2" fillId="0" borderId="0" xfId="194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41" fontId="15" fillId="0" borderId="2" xfId="0" applyNumberFormat="1" applyFont="1" applyFill="1" applyBorder="1" applyAlignment="1">
      <alignment horizontal="righ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1" fontId="16" fillId="0" borderId="3" xfId="0" applyNumberFormat="1" applyFont="1" applyFill="1" applyBorder="1" applyAlignment="1">
      <alignment horizontal="right" vertical="center" wrapText="1"/>
    </xf>
    <xf numFmtId="41" fontId="17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0" xfId="0" applyFill="1"/>
    <xf numFmtId="49" fontId="19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88" fontId="20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188" fontId="21" fillId="0" borderId="2" xfId="0" applyNumberFormat="1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88" fontId="18" fillId="0" borderId="2" xfId="0" applyNumberFormat="1" applyFont="1" applyFill="1" applyBorder="1" applyAlignment="1"/>
    <xf numFmtId="188" fontId="18" fillId="0" borderId="2" xfId="0" applyNumberFormat="1" applyFont="1" applyFill="1" applyBorder="1" applyAlignment="1"/>
    <xf numFmtId="0" fontId="16" fillId="0" borderId="3" xfId="0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189" fontId="22" fillId="0" borderId="2" xfId="0" applyNumberFormat="1" applyFont="1" applyFill="1" applyBorder="1" applyAlignment="1">
      <alignment horizontal="left" vertical="center" wrapText="1"/>
    </xf>
    <xf numFmtId="189" fontId="22" fillId="0" borderId="2" xfId="0" applyNumberFormat="1" applyFont="1" applyFill="1" applyBorder="1" applyAlignment="1">
      <alignment horizontal="left" vertical="center" wrapText="1"/>
    </xf>
    <xf numFmtId="189" fontId="22" fillId="0" borderId="2" xfId="0" applyNumberFormat="1" applyFont="1" applyFill="1" applyBorder="1" applyAlignment="1">
      <alignment horizontal="center" vertical="center" wrapText="1"/>
    </xf>
    <xf numFmtId="188" fontId="0" fillId="0" borderId="0" xfId="0" applyNumberFormat="1" applyFill="1" applyAlignment="1"/>
    <xf numFmtId="0" fontId="5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188" fontId="25" fillId="0" borderId="0" xfId="18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88" fontId="26" fillId="0" borderId="0" xfId="156" applyNumberFormat="1" applyFont="1" applyFill="1" applyBorder="1" applyAlignment="1">
      <alignment horizontal="center" vertical="center" wrapText="1"/>
    </xf>
    <xf numFmtId="190" fontId="26" fillId="0" borderId="0" xfId="156" applyNumberFormat="1" applyFont="1" applyFill="1" applyBorder="1" applyAlignment="1">
      <alignment horizontal="center" vertical="center" wrapText="1"/>
    </xf>
    <xf numFmtId="188" fontId="27" fillId="0" borderId="0" xfId="156" applyNumberFormat="1" applyFont="1" applyFill="1" applyBorder="1" applyAlignment="1">
      <alignment vertical="center" wrapText="1"/>
    </xf>
    <xf numFmtId="0" fontId="4" fillId="0" borderId="0" xfId="156" applyNumberFormat="1" applyFont="1" applyFill="1" applyBorder="1" applyAlignment="1"/>
    <xf numFmtId="190" fontId="2" fillId="0" borderId="0" xfId="156" applyNumberFormat="1" applyFont="1" applyFill="1" applyBorder="1" applyAlignment="1">
      <alignment horizontal="right" vertical="center" wrapText="1"/>
    </xf>
    <xf numFmtId="188" fontId="28" fillId="0" borderId="2" xfId="156" applyNumberFormat="1" applyFont="1" applyFill="1" applyBorder="1" applyAlignment="1">
      <alignment horizontal="center" vertical="center" wrapText="1"/>
    </xf>
    <xf numFmtId="191" fontId="28" fillId="0" borderId="4" xfId="184" applyNumberFormat="1" applyFont="1" applyFill="1" applyBorder="1" applyAlignment="1">
      <alignment horizontal="center" vertical="center"/>
    </xf>
    <xf numFmtId="191" fontId="28" fillId="0" borderId="5" xfId="184" applyNumberFormat="1" applyFont="1" applyFill="1" applyBorder="1" applyAlignment="1">
      <alignment horizontal="center" vertical="center"/>
    </xf>
    <xf numFmtId="191" fontId="28" fillId="0" borderId="6" xfId="184" applyNumberFormat="1" applyFont="1" applyFill="1" applyBorder="1" applyAlignment="1">
      <alignment horizontal="center" vertical="center"/>
    </xf>
    <xf numFmtId="191" fontId="28" fillId="0" borderId="7" xfId="184" applyNumberFormat="1" applyFont="1" applyFill="1" applyBorder="1" applyAlignment="1">
      <alignment horizontal="center" vertical="center"/>
    </xf>
    <xf numFmtId="191" fontId="28" fillId="0" borderId="2" xfId="184" applyNumberFormat="1" applyFont="1" applyFill="1" applyBorder="1" applyAlignment="1">
      <alignment horizontal="center" vertical="center"/>
    </xf>
    <xf numFmtId="188" fontId="28" fillId="0" borderId="2" xfId="130" applyNumberFormat="1" applyFont="1" applyFill="1" applyBorder="1" applyAlignment="1">
      <alignment horizontal="left" vertical="center" wrapText="1"/>
    </xf>
    <xf numFmtId="188" fontId="28" fillId="0" borderId="2" xfId="197" applyNumberFormat="1" applyFont="1" applyFill="1" applyBorder="1" applyAlignment="1">
      <alignment vertical="center"/>
    </xf>
    <xf numFmtId="192" fontId="28" fillId="0" borderId="2" xfId="197" applyNumberFormat="1" applyFont="1" applyFill="1" applyBorder="1" applyAlignment="1">
      <alignment horizontal="right" vertical="center"/>
    </xf>
    <xf numFmtId="188" fontId="24" fillId="0" borderId="0" xfId="197" applyNumberFormat="1" applyFont="1" applyFill="1" applyBorder="1" applyAlignment="1">
      <alignment vertical="center"/>
    </xf>
    <xf numFmtId="188" fontId="28" fillId="0" borderId="2" xfId="215" applyNumberFormat="1" applyFont="1" applyFill="1" applyBorder="1" applyAlignment="1">
      <alignment vertical="center"/>
    </xf>
    <xf numFmtId="188" fontId="2" fillId="0" borderId="0" xfId="197" applyNumberFormat="1" applyFont="1" applyFill="1" applyBorder="1" applyAlignment="1">
      <alignment vertical="center"/>
    </xf>
    <xf numFmtId="188" fontId="28" fillId="0" borderId="2" xfId="198" applyNumberFormat="1" applyFont="1" applyFill="1" applyBorder="1" applyAlignment="1">
      <alignment horizontal="left" vertical="center" wrapText="1"/>
    </xf>
    <xf numFmtId="49" fontId="28" fillId="0" borderId="2" xfId="129" applyNumberFormat="1" applyFont="1" applyFill="1" applyBorder="1" applyAlignment="1">
      <alignment horizontal="left" vertical="center" indent="1"/>
    </xf>
    <xf numFmtId="49" fontId="28" fillId="0" borderId="2" xfId="198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/>
    <xf numFmtId="188" fontId="28" fillId="0" borderId="2" xfId="129" applyNumberFormat="1" applyFont="1" applyFill="1" applyBorder="1" applyAlignment="1" applyProtection="1">
      <alignment horizontal="right" vertical="center"/>
      <protection locked="0"/>
    </xf>
    <xf numFmtId="188" fontId="29" fillId="0" borderId="2" xfId="0" applyNumberFormat="1" applyFont="1" applyFill="1" applyBorder="1" applyAlignment="1"/>
    <xf numFmtId="3" fontId="29" fillId="0" borderId="2" xfId="0" applyNumberFormat="1" applyFont="1" applyFill="1" applyBorder="1" applyAlignment="1"/>
    <xf numFmtId="0" fontId="24" fillId="0" borderId="0" xfId="0" applyFont="1" applyFill="1" applyBorder="1" applyAlignment="1">
      <alignment vertical="center"/>
    </xf>
    <xf numFmtId="0" fontId="29" fillId="0" borderId="2" xfId="0" applyNumberFormat="1" applyFont="1" applyFill="1" applyBorder="1" applyAlignment="1">
      <alignment horizontal="center"/>
    </xf>
    <xf numFmtId="0" fontId="30" fillId="0" borderId="0" xfId="0" applyFont="1" applyFill="1" applyAlignment="1">
      <alignment vertical="center"/>
    </xf>
    <xf numFmtId="191" fontId="25" fillId="0" borderId="0" xfId="184" applyNumberFormat="1" applyFont="1" applyFill="1" applyBorder="1" applyAlignment="1">
      <alignment horizontal="center" vertical="center"/>
    </xf>
    <xf numFmtId="191" fontId="4" fillId="0" borderId="0" xfId="184" applyNumberFormat="1" applyFont="1" applyFill="1" applyBorder="1" applyAlignment="1">
      <alignment horizontal="left"/>
    </xf>
    <xf numFmtId="191" fontId="4" fillId="0" borderId="0" xfId="184" applyNumberFormat="1" applyFont="1" applyFill="1" applyBorder="1" applyAlignment="1"/>
    <xf numFmtId="191" fontId="2" fillId="0" borderId="1" xfId="184" applyNumberFormat="1" applyFont="1" applyFill="1" applyBorder="1" applyAlignment="1">
      <alignment horizontal="right"/>
    </xf>
    <xf numFmtId="191" fontId="28" fillId="0" borderId="7" xfId="184" applyNumberFormat="1" applyFont="1" applyFill="1" applyBorder="1" applyAlignment="1">
      <alignment vertical="center"/>
    </xf>
    <xf numFmtId="188" fontId="28" fillId="0" borderId="2" xfId="195" applyNumberFormat="1" applyFont="1" applyFill="1" applyBorder="1" applyAlignment="1">
      <alignment vertical="center"/>
    </xf>
    <xf numFmtId="1" fontId="28" fillId="0" borderId="2" xfId="195" applyNumberFormat="1" applyFont="1" applyFill="1" applyBorder="1" applyAlignment="1">
      <alignment vertical="center"/>
    </xf>
    <xf numFmtId="191" fontId="28" fillId="0" borderId="2" xfId="184" applyNumberFormat="1" applyFont="1" applyFill="1" applyBorder="1" applyAlignment="1">
      <alignment vertical="center"/>
    </xf>
    <xf numFmtId="0" fontId="28" fillId="0" borderId="2" xfId="198" applyNumberFormat="1" applyFont="1" applyFill="1" applyBorder="1" applyAlignment="1">
      <alignment horizontal="left" vertical="center"/>
    </xf>
    <xf numFmtId="193" fontId="28" fillId="0" borderId="2" xfId="195" applyNumberFormat="1" applyFont="1" applyFill="1" applyBorder="1" applyAlignment="1">
      <alignment vertical="center"/>
    </xf>
    <xf numFmtId="194" fontId="28" fillId="0" borderId="2" xfId="195" applyNumberFormat="1" applyFont="1" applyFill="1" applyBorder="1" applyAlignment="1">
      <alignment vertical="center"/>
    </xf>
    <xf numFmtId="49" fontId="30" fillId="0" borderId="2" xfId="198" applyNumberFormat="1" applyFont="1" applyFill="1" applyBorder="1" applyAlignment="1" applyProtection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2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34青海_1_义县" xfId="50"/>
    <cellStyle name="20% - 强调文字颜色 2 3 6" xfId="51"/>
    <cellStyle name="常规 44" xfId="52"/>
    <cellStyle name="_ET_STYLE_NoName_00__朝阳报省" xfId="53"/>
    <cellStyle name="强调文字颜色 2 3 2" xfId="54"/>
    <cellStyle name="20% - 强调文字颜色 3 2 3 3" xfId="55"/>
    <cellStyle name="差_检验表（调整后）_义县 2" xfId="56"/>
    <cellStyle name="好_来源表_义县" xfId="57"/>
    <cellStyle name="S21" xfId="58"/>
    <cellStyle name="S16" xfId="59"/>
    <cellStyle name="Accent2 - 40%" xfId="60"/>
    <cellStyle name="40% - 强调文字颜色 2 2 3 2 2" xfId="61"/>
    <cellStyle name="40% - 强调文字颜色 4 3 4" xfId="62"/>
    <cellStyle name="常规 31 2" xfId="63"/>
    <cellStyle name="Header2 3 2 2" xfId="64"/>
    <cellStyle name="计算 2 5 3" xfId="65"/>
    <cellStyle name="差_2006年34青海_上报抚顺市2015.12.29-2016年预算相关报表" xfId="66"/>
    <cellStyle name="适中 2 4 2" xfId="67"/>
    <cellStyle name="60% - 强调文字颜色 2 3" xfId="68"/>
    <cellStyle name="好_27重庆_上报抚顺市2015.12.29-2016年预算相关报表" xfId="69"/>
    <cellStyle name="解释性文本 2 2" xfId="70"/>
    <cellStyle name="20% - 强调文字颜色 5 3 6" xfId="71"/>
    <cellStyle name="注释 3 3 3 2 2" xfId="72"/>
    <cellStyle name="强调文字颜色 4 3 4 3" xfId="73"/>
    <cellStyle name="表标题 3 2 3" xfId="74"/>
    <cellStyle name="_norma1_2006年1月份税收收入分类型汇总表" xfId="75"/>
    <cellStyle name="输出 2 3 2 2 2" xfId="76"/>
    <cellStyle name="百分比 4" xfId="77"/>
    <cellStyle name="百分比 5" xfId="78"/>
    <cellStyle name="强调文字颜色 1 2 3 2" xfId="79"/>
    <cellStyle name="20% - 强调文字颜色 1 3 4 3" xfId="80"/>
    <cellStyle name="汇总 3 6 2" xfId="81"/>
    <cellStyle name="检查单元格 3 3" xfId="82"/>
    <cellStyle name="Currency [0]" xfId="83"/>
    <cellStyle name="20% - 强调文字颜色 6 3 5" xfId="84"/>
    <cellStyle name="数字 3 2 3" xfId="85"/>
    <cellStyle name="Dollar (zero dec) 2 2" xfId="86"/>
    <cellStyle name="千位[0]_(人代会用)" xfId="87"/>
    <cellStyle name="差_2006年全省财力计算表（中央、决算）" xfId="88"/>
    <cellStyle name="小数 2 4 2" xfId="89"/>
    <cellStyle name="40% - 强调文字颜色 6 3" xfId="90"/>
    <cellStyle name="60% - 强调文字颜色 6 3 4 2 2" xfId="91"/>
    <cellStyle name="통화 [0]_BOILER-CO1" xfId="92"/>
    <cellStyle name="60% - 强调文字颜色 3 3 5 2" xfId="93"/>
    <cellStyle name="好_检验表（调整后）_上报抚顺市2015.12.29-2016年预算相关报表" xfId="94"/>
    <cellStyle name="Accent3 - 20%" xfId="95"/>
    <cellStyle name="标题 1 3 2" xfId="96"/>
    <cellStyle name="差_2006年33甘肃" xfId="97"/>
    <cellStyle name="Input [yellow] 2 2 2 2" xfId="98"/>
    <cellStyle name="标题 2 3 3 2" xfId="99"/>
    <cellStyle name="链接单元格 3 3 2" xfId="100"/>
    <cellStyle name="60% - 强调文字颜色 5 3 2 2" xfId="101"/>
    <cellStyle name="好_M01-2(州市补助收入)_义县" xfId="102"/>
    <cellStyle name="40% - 强调文字颜色 3 3 5" xfId="103"/>
    <cellStyle name="Fixed" xfId="104"/>
    <cellStyle name="S18" xfId="105"/>
    <cellStyle name="标题 6" xfId="106"/>
    <cellStyle name="40% - 强调文字颜色 5 2" xfId="107"/>
    <cellStyle name="强调文字颜色 3 3 6 2" xfId="108"/>
    <cellStyle name="好_2006年全省财力计算表（中央、决算） 2" xfId="109"/>
    <cellStyle name="输入 2 5 3" xfId="110"/>
    <cellStyle name="S1" xfId="111"/>
    <cellStyle name="常规 2 2 2" xfId="112"/>
    <cellStyle name="警告文本 2 2" xfId="113"/>
    <cellStyle name="差_30云南_义县" xfId="114"/>
    <cellStyle name="Currency1 2 2" xfId="115"/>
    <cellStyle name="好_2008年支出核定_义县" xfId="116"/>
    <cellStyle name="Accent5_上报抚顺市2015.12.29-2016年预算相关报表" xfId="117"/>
    <cellStyle name="comma zerodec 2" xfId="118"/>
    <cellStyle name="_2011年计划本子自制" xfId="119"/>
    <cellStyle name="Accent1 - 60%" xfId="120"/>
    <cellStyle name="Accent5 - 40%" xfId="121"/>
    <cellStyle name="Accent5" xfId="122"/>
    <cellStyle name="S0 2 2" xfId="123"/>
    <cellStyle name="60% - 强调文字颜色 1 3 6" xfId="124"/>
    <cellStyle name="差_05潍坊_上报抚顺市2015.12.29-2016年预算相关报表" xfId="125"/>
    <cellStyle name="no dec" xfId="126"/>
    <cellStyle name="好_33甘肃_上报抚顺市2015.12.29-2016年预算相关报表" xfId="127"/>
    <cellStyle name="常规_ts" xfId="128"/>
    <cellStyle name="百分比 2" xfId="129"/>
    <cellStyle name="百分比 2 2" xfId="130"/>
    <cellStyle name="好_530629_2006年县级财政报表附表_上报抚顺市2015.12.29-2016年预算相关报表" xfId="131"/>
    <cellStyle name="标题 4 3" xfId="132"/>
    <cellStyle name="千位分隔 4" xfId="133"/>
    <cellStyle name="常规 15" xfId="134"/>
    <cellStyle name="S12" xfId="135"/>
    <cellStyle name="差_05潍坊" xfId="136"/>
    <cellStyle name="Accent2 - 60%" xfId="137"/>
    <cellStyle name="Accent1" xfId="138"/>
    <cellStyle name="Accent1 - 40%" xfId="139"/>
    <cellStyle name="Accent1_2006年33甘肃" xfId="140"/>
    <cellStyle name="Accent2" xfId="141"/>
    <cellStyle name="Accent2_2006年33甘肃" xfId="142"/>
    <cellStyle name="Accent3" xfId="143"/>
    <cellStyle name="Accent3 - 60%" xfId="144"/>
    <cellStyle name="Total 2 3" xfId="145"/>
    <cellStyle name="Accent4 - 60%" xfId="146"/>
    <cellStyle name="Accent4_上报抚顺市2015.12.29-2016年预算相关报表" xfId="147"/>
    <cellStyle name="Accent6" xfId="148"/>
    <cellStyle name="Accent6 - 40%" xfId="149"/>
    <cellStyle name="Accent6 - 60%" xfId="150"/>
    <cellStyle name="Accent6_2006年33甘肃" xfId="151"/>
    <cellStyle name="Calc Currency (0)" xfId="152"/>
    <cellStyle name="ColLevel_0" xfId="153"/>
    <cellStyle name="Comma [0]" xfId="154"/>
    <cellStyle name="Comma_1995" xfId="155"/>
    <cellStyle name="常规 2 2" xfId="156"/>
    <cellStyle name="Currency_1995" xfId="157"/>
    <cellStyle name="钎霖_4岿角利" xfId="158"/>
    <cellStyle name="Date" xfId="159"/>
    <cellStyle name="Grey" xfId="160"/>
    <cellStyle name="Header1" xfId="161"/>
    <cellStyle name="HEADING1" xfId="162"/>
    <cellStyle name="HEADING2" xfId="163"/>
    <cellStyle name="no dec 2" xfId="164"/>
    <cellStyle name="Norma,_laroux_4_营业在建 (2)_E21" xfId="165"/>
    <cellStyle name="Normal - Style1" xfId="166"/>
    <cellStyle name="Normal_#10-Headcount" xfId="167"/>
    <cellStyle name="Percent [2]" xfId="168"/>
    <cellStyle name="Percent_laroux" xfId="169"/>
    <cellStyle name="S10" xfId="170"/>
    <cellStyle name="S20" xfId="171"/>
    <cellStyle name="千位分隔[0] 2" xfId="172"/>
    <cellStyle name="S3" xfId="173"/>
    <cellStyle name="S4" xfId="174"/>
    <cellStyle name="S5" xfId="175"/>
    <cellStyle name="S6" xfId="176"/>
    <cellStyle name="S7" xfId="177"/>
    <cellStyle name="S8" xfId="178"/>
    <cellStyle name="常规 2 3" xfId="179"/>
    <cellStyle name="S9" xfId="180"/>
    <cellStyle name="标题 3 2" xfId="181"/>
    <cellStyle name="千位分隔 3" xfId="182"/>
    <cellStyle name="千位分隔 3 2" xfId="183"/>
    <cellStyle name="千位分隔 2" xfId="184"/>
    <cellStyle name="差_2006年33甘肃_上报抚顺市2015.12.29-2016年预算相关报表" xfId="185"/>
    <cellStyle name="归盒啦_95" xfId="186"/>
    <cellStyle name="好_530623_2006年县级财政报表附表" xfId="187"/>
    <cellStyle name="差_530629_2006年县级财政报表附表" xfId="188"/>
    <cellStyle name="后继超级链接" xfId="189"/>
    <cellStyle name="未定义" xfId="190"/>
    <cellStyle name="千位分隔 5 2" xfId="191"/>
    <cellStyle name="强调 2" xfId="192"/>
    <cellStyle name="强调文字颜色 6 2 4" xfId="193"/>
    <cellStyle name="常规_附件2-2017年草案新增2张债务表" xfId="194"/>
    <cellStyle name="常规 4" xfId="195"/>
    <cellStyle name="常规 14" xfId="196"/>
    <cellStyle name="常规_（11月12日）2011年全省财政收入预算（2000亿元）" xfId="197"/>
    <cellStyle name="常规_2012年报人代会20张表-表样" xfId="198"/>
    <cellStyle name="超级链接" xfId="199"/>
    <cellStyle name="分级显示行_1_13区汇总" xfId="200"/>
    <cellStyle name="烹拳 [0]_ +Foil &amp; -FOIL &amp; PAPER" xfId="201"/>
    <cellStyle name="콤마 [0]_BOILER-CO1" xfId="202"/>
    <cellStyle name="霓付_ +Foil &amp; -FOIL &amp; PAPER" xfId="203"/>
    <cellStyle name="普通_ 白土" xfId="204"/>
    <cellStyle name="霓付 [0]_ +Foil &amp; -FOIL &amp; PAPER" xfId="205"/>
    <cellStyle name="烹拳_ +Foil &amp; -FOIL &amp; PAPER" xfId="206"/>
    <cellStyle name="千分位[0]_ 白土" xfId="207"/>
    <cellStyle name="千分位_ 白土" xfId="208"/>
    <cellStyle name="强调 1" xfId="209"/>
    <cellStyle name="强调 3" xfId="210"/>
    <cellStyle name="样式 1 2" xfId="211"/>
    <cellStyle name="콤마_BOILER-CO1" xfId="212"/>
    <cellStyle name="표준_0N-HANDLING " xfId="213"/>
    <cellStyle name="常规_2006年省与市结算（最后）" xfId="214"/>
    <cellStyle name="常规 4 2 2" xfId="2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20154;&#22823;\2025&#24180;\2025&#24180;&#39044;&#31639;\&#22686;&#36164;2024&#24180;&#24213;&#20154;&#228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全区收"/>
      <sheetName val="2024全区支"/>
      <sheetName val="2024全区基金收"/>
      <sheetName val="2024全区基金支"/>
      <sheetName val="2024全区社保收"/>
      <sheetName val="2024全区社保支"/>
      <sheetName val="2024全区国资收"/>
      <sheetName val="2024全区国资支"/>
      <sheetName val="25下划后收"/>
      <sheetName val="25全区支"/>
      <sheetName val="25全区基金收"/>
      <sheetName val="25全区基金支"/>
      <sheetName val="25全区社保收"/>
      <sheetName val="25全区社保支"/>
      <sheetName val="25全区国资收"/>
      <sheetName val="25全区国资支"/>
    </sheetNames>
    <sheetDataSet>
      <sheetData sheetId="0">
        <row r="25">
          <cell r="C25">
            <v>6941</v>
          </cell>
        </row>
        <row r="26">
          <cell r="C26">
            <v>20034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view="pageBreakPreview" zoomScale="90" zoomScaleNormal="70" workbookViewId="0">
      <selection activeCell="D30" sqref="D30"/>
    </sheetView>
  </sheetViews>
  <sheetFormatPr defaultColWidth="9" defaultRowHeight="13.5" outlineLevelCol="5"/>
  <cols>
    <col min="1" max="1" width="42.125" style="78" customWidth="1"/>
    <col min="2" max="5" width="20.625" style="78" customWidth="1"/>
    <col min="6" max="6" width="11.5" style="78"/>
    <col min="7" max="16384" width="9" style="78"/>
  </cols>
  <sheetData>
    <row r="1" s="76" customFormat="1" ht="25" customHeight="1" spans="1:5">
      <c r="A1" s="110" t="s">
        <v>4</v>
      </c>
      <c r="B1" s="110"/>
      <c r="C1" s="110"/>
      <c r="D1" s="110"/>
      <c r="E1" s="110"/>
    </row>
    <row r="2" s="78" customFormat="1" ht="14.25" spans="1:5">
      <c r="A2" s="111"/>
      <c r="B2" s="111"/>
      <c r="C2" s="112"/>
      <c r="D2" s="112"/>
      <c r="E2" s="113" t="s">
        <v>5</v>
      </c>
    </row>
    <row r="3" s="78" customFormat="1" ht="15" customHeight="1" spans="1:5">
      <c r="A3" s="89" t="s">
        <v>6</v>
      </c>
      <c r="B3" s="89" t="s">
        <v>7</v>
      </c>
      <c r="C3" s="89" t="s">
        <v>8</v>
      </c>
      <c r="D3" s="90" t="s">
        <v>9</v>
      </c>
      <c r="E3" s="91"/>
    </row>
    <row r="4" s="79" customFormat="1" ht="15" customHeight="1" spans="1:6">
      <c r="A4" s="92"/>
      <c r="B4" s="92"/>
      <c r="C4" s="92"/>
      <c r="D4" s="93" t="s">
        <v>10</v>
      </c>
      <c r="E4" s="93" t="s">
        <v>11</v>
      </c>
      <c r="F4" s="78"/>
    </row>
    <row r="5" s="79" customFormat="1" ht="15" customHeight="1" spans="1:5">
      <c r="A5" s="114" t="s">
        <v>12</v>
      </c>
      <c r="B5" s="115">
        <f>B6+B21</f>
        <v>515384</v>
      </c>
      <c r="C5" s="115">
        <f>C6+C21</f>
        <v>545100</v>
      </c>
      <c r="D5" s="95">
        <f t="shared" ref="D5:D9" si="0">C5-B5</f>
        <v>29716</v>
      </c>
      <c r="E5" s="96">
        <f t="shared" ref="E5:E9" si="1">IF(B5=0,,ROUND(D5/B5*100,1))</f>
        <v>5.8</v>
      </c>
    </row>
    <row r="6" s="109" customFormat="1" ht="15" customHeight="1" spans="1:5">
      <c r="A6" s="114" t="s">
        <v>13</v>
      </c>
      <c r="B6" s="115">
        <f>SUM(B7:B20)</f>
        <v>437358</v>
      </c>
      <c r="C6" s="115">
        <f>SUM(C7:C20)</f>
        <v>485100</v>
      </c>
      <c r="D6" s="95">
        <f t="shared" si="0"/>
        <v>47742</v>
      </c>
      <c r="E6" s="96">
        <f t="shared" si="1"/>
        <v>10.9</v>
      </c>
    </row>
    <row r="7" s="109" customFormat="1" ht="15" customHeight="1" spans="1:5">
      <c r="A7" s="114" t="s">
        <v>14</v>
      </c>
      <c r="B7" s="115">
        <v>255154</v>
      </c>
      <c r="C7" s="116">
        <v>280000</v>
      </c>
      <c r="D7" s="95">
        <f t="shared" si="0"/>
        <v>24846</v>
      </c>
      <c r="E7" s="96">
        <f t="shared" si="1"/>
        <v>9.7</v>
      </c>
    </row>
    <row r="8" s="109" customFormat="1" ht="15" customHeight="1" spans="1:5">
      <c r="A8" s="114" t="s">
        <v>15</v>
      </c>
      <c r="B8" s="115">
        <v>14808</v>
      </c>
      <c r="C8" s="116">
        <v>17000</v>
      </c>
      <c r="D8" s="95">
        <f t="shared" si="0"/>
        <v>2192</v>
      </c>
      <c r="E8" s="96">
        <f t="shared" si="1"/>
        <v>14.8</v>
      </c>
    </row>
    <row r="9" s="109" customFormat="1" ht="15" customHeight="1" spans="1:5">
      <c r="A9" s="114" t="s">
        <v>16</v>
      </c>
      <c r="B9" s="115">
        <v>14253</v>
      </c>
      <c r="C9" s="116">
        <v>15500</v>
      </c>
      <c r="D9" s="95">
        <f t="shared" si="0"/>
        <v>1247</v>
      </c>
      <c r="E9" s="96">
        <f t="shared" si="1"/>
        <v>8.7</v>
      </c>
    </row>
    <row r="10" s="109" customFormat="1" ht="15" customHeight="1" spans="1:5">
      <c r="A10" s="114" t="s">
        <v>17</v>
      </c>
      <c r="B10" s="115"/>
      <c r="C10" s="116"/>
      <c r="D10" s="95"/>
      <c r="E10" s="96"/>
    </row>
    <row r="11" s="109" customFormat="1" ht="15" customHeight="1" spans="1:5">
      <c r="A11" s="114" t="s">
        <v>18</v>
      </c>
      <c r="B11" s="115">
        <v>47479</v>
      </c>
      <c r="C11" s="116">
        <v>52000</v>
      </c>
      <c r="D11" s="95">
        <f t="shared" ref="D11:D24" si="2">C11-B11</f>
        <v>4521</v>
      </c>
      <c r="E11" s="96">
        <f t="shared" ref="E11:E24" si="3">IF(B11=0,,ROUND(D11/B11*100,1))</f>
        <v>9.5</v>
      </c>
    </row>
    <row r="12" s="109" customFormat="1" ht="15" customHeight="1" spans="1:5">
      <c r="A12" s="114" t="s">
        <v>19</v>
      </c>
      <c r="B12" s="115">
        <v>18788</v>
      </c>
      <c r="C12" s="116">
        <v>20000</v>
      </c>
      <c r="D12" s="95">
        <f t="shared" si="2"/>
        <v>1212</v>
      </c>
      <c r="E12" s="96">
        <f t="shared" si="3"/>
        <v>6.5</v>
      </c>
    </row>
    <row r="13" s="109" customFormat="1" ht="15" customHeight="1" spans="1:5">
      <c r="A13" s="114" t="s">
        <v>20</v>
      </c>
      <c r="B13" s="115">
        <v>5839</v>
      </c>
      <c r="C13" s="116">
        <v>7000</v>
      </c>
      <c r="D13" s="95">
        <f t="shared" si="2"/>
        <v>1161</v>
      </c>
      <c r="E13" s="96">
        <f t="shared" si="3"/>
        <v>19.9</v>
      </c>
    </row>
    <row r="14" s="109" customFormat="1" ht="15" customHeight="1" spans="1:5">
      <c r="A14" s="114" t="s">
        <v>21</v>
      </c>
      <c r="B14" s="115">
        <v>52149</v>
      </c>
      <c r="C14" s="116">
        <v>59300</v>
      </c>
      <c r="D14" s="95">
        <f t="shared" si="2"/>
        <v>7151</v>
      </c>
      <c r="E14" s="96">
        <f t="shared" si="3"/>
        <v>13.7</v>
      </c>
    </row>
    <row r="15" s="109" customFormat="1" ht="15" customHeight="1" spans="1:5">
      <c r="A15" s="114" t="s">
        <v>22</v>
      </c>
      <c r="B15" s="115">
        <v>5369</v>
      </c>
      <c r="C15" s="116">
        <v>12500</v>
      </c>
      <c r="D15" s="95">
        <f t="shared" si="2"/>
        <v>7131</v>
      </c>
      <c r="E15" s="96">
        <f t="shared" si="3"/>
        <v>132.8</v>
      </c>
    </row>
    <row r="16" s="109" customFormat="1" ht="15" customHeight="1" spans="1:5">
      <c r="A16" s="114" t="s">
        <v>23</v>
      </c>
      <c r="B16" s="115">
        <v>-166</v>
      </c>
      <c r="C16" s="116"/>
      <c r="D16" s="95">
        <f t="shared" si="2"/>
        <v>166</v>
      </c>
      <c r="E16" s="96">
        <f t="shared" si="3"/>
        <v>-100</v>
      </c>
    </row>
    <row r="17" s="109" customFormat="1" ht="15" customHeight="1" spans="1:5">
      <c r="A17" s="114" t="s">
        <v>24</v>
      </c>
      <c r="B17" s="115">
        <v>4917</v>
      </c>
      <c r="C17" s="116">
        <v>2600</v>
      </c>
      <c r="D17" s="95">
        <f t="shared" si="2"/>
        <v>-2317</v>
      </c>
      <c r="E17" s="96">
        <f t="shared" si="3"/>
        <v>-47.1</v>
      </c>
    </row>
    <row r="18" s="109" customFormat="1" ht="15" customHeight="1" spans="1:5">
      <c r="A18" s="117" t="s">
        <v>25</v>
      </c>
      <c r="B18" s="115">
        <v>17296</v>
      </c>
      <c r="C18" s="116">
        <v>18100</v>
      </c>
      <c r="D18" s="95">
        <f t="shared" si="2"/>
        <v>804</v>
      </c>
      <c r="E18" s="96">
        <f t="shared" si="3"/>
        <v>4.6</v>
      </c>
    </row>
    <row r="19" s="109" customFormat="1" ht="15" customHeight="1" spans="1:5">
      <c r="A19" s="118" t="s">
        <v>26</v>
      </c>
      <c r="B19" s="115">
        <v>798</v>
      </c>
      <c r="C19" s="116">
        <v>1100</v>
      </c>
      <c r="D19" s="95">
        <f t="shared" si="2"/>
        <v>302</v>
      </c>
      <c r="E19" s="96">
        <f t="shared" si="3"/>
        <v>37.8</v>
      </c>
    </row>
    <row r="20" s="109" customFormat="1" ht="15" customHeight="1" spans="1:5">
      <c r="A20" s="117" t="s">
        <v>27</v>
      </c>
      <c r="B20" s="115">
        <v>674</v>
      </c>
      <c r="C20" s="116"/>
      <c r="D20" s="95">
        <f t="shared" si="2"/>
        <v>-674</v>
      </c>
      <c r="E20" s="96">
        <f t="shared" si="3"/>
        <v>-100</v>
      </c>
    </row>
    <row r="21" s="109" customFormat="1" ht="15" customHeight="1" spans="1:5">
      <c r="A21" s="117" t="s">
        <v>28</v>
      </c>
      <c r="B21" s="115">
        <f>B22+B23+B24+B25+B26+B28</f>
        <v>78026</v>
      </c>
      <c r="C21" s="115">
        <f>C22+C23+C24+C25+C26+C28</f>
        <v>60000</v>
      </c>
      <c r="D21" s="95">
        <f t="shared" si="2"/>
        <v>-18026</v>
      </c>
      <c r="E21" s="96">
        <f t="shared" si="3"/>
        <v>-23.1</v>
      </c>
    </row>
    <row r="22" s="109" customFormat="1" ht="15" customHeight="1" spans="1:5">
      <c r="A22" s="117" t="s">
        <v>29</v>
      </c>
      <c r="B22" s="115">
        <v>40741</v>
      </c>
      <c r="C22" s="119">
        <v>45000</v>
      </c>
      <c r="D22" s="95">
        <f t="shared" si="2"/>
        <v>4259</v>
      </c>
      <c r="E22" s="96">
        <f t="shared" si="3"/>
        <v>10.5</v>
      </c>
    </row>
    <row r="23" s="109" customFormat="1" ht="15" customHeight="1" spans="1:5">
      <c r="A23" s="117" t="s">
        <v>30</v>
      </c>
      <c r="B23" s="115">
        <v>3369</v>
      </c>
      <c r="C23" s="119">
        <v>3500</v>
      </c>
      <c r="D23" s="95">
        <f t="shared" si="2"/>
        <v>131</v>
      </c>
      <c r="E23" s="96">
        <f t="shared" si="3"/>
        <v>3.9</v>
      </c>
    </row>
    <row r="24" s="109" customFormat="1" ht="15" customHeight="1" spans="1:5">
      <c r="A24" s="117" t="s">
        <v>31</v>
      </c>
      <c r="B24" s="115">
        <v>6941</v>
      </c>
      <c r="C24" s="119">
        <v>3200</v>
      </c>
      <c r="D24" s="95">
        <f t="shared" si="2"/>
        <v>-3741</v>
      </c>
      <c r="E24" s="96">
        <f t="shared" si="3"/>
        <v>-53.9</v>
      </c>
    </row>
    <row r="25" s="109" customFormat="1" ht="15" customHeight="1" spans="1:5">
      <c r="A25" s="117" t="s">
        <v>32</v>
      </c>
      <c r="B25" s="115"/>
      <c r="C25" s="119"/>
      <c r="D25" s="95"/>
      <c r="E25" s="96"/>
    </row>
    <row r="26" s="109" customFormat="1" ht="15" customHeight="1" spans="1:5">
      <c r="A26" s="117" t="s">
        <v>33</v>
      </c>
      <c r="B26" s="115">
        <f>'[1]2024全区收'!C25</f>
        <v>6941</v>
      </c>
      <c r="C26" s="119">
        <v>8200</v>
      </c>
      <c r="D26" s="95">
        <f>C26-B26</f>
        <v>1259</v>
      </c>
      <c r="E26" s="96">
        <f>IF(B26=0,,ROUND(D26/B26*100,1))</f>
        <v>18.1</v>
      </c>
    </row>
    <row r="27" s="109" customFormat="1" ht="15" customHeight="1" spans="1:5">
      <c r="A27" s="117" t="s">
        <v>34</v>
      </c>
      <c r="B27" s="115"/>
      <c r="C27" s="120"/>
      <c r="D27" s="95"/>
      <c r="E27" s="96"/>
    </row>
    <row r="28" s="109" customFormat="1" ht="15" customHeight="1" spans="1:5">
      <c r="A28" s="117" t="s">
        <v>35</v>
      </c>
      <c r="B28" s="115">
        <f>'[1]2024全区收'!C26</f>
        <v>20034</v>
      </c>
      <c r="C28" s="120">
        <v>100</v>
      </c>
      <c r="D28" s="95">
        <f>C28-B28</f>
        <v>-19934</v>
      </c>
      <c r="E28" s="96">
        <f>IF(B28=0,,ROUND(D28/B28*100,1))</f>
        <v>-99.5</v>
      </c>
    </row>
    <row r="29" s="109" customFormat="1" ht="15" customHeight="1" spans="1:5">
      <c r="A29" s="117" t="s">
        <v>36</v>
      </c>
      <c r="B29" s="115"/>
      <c r="C29" s="120"/>
      <c r="D29" s="95"/>
      <c r="E29" s="96"/>
    </row>
    <row r="30" s="109" customFormat="1" ht="15" customHeight="1" spans="1:5">
      <c r="A30" s="102"/>
      <c r="B30" s="115"/>
      <c r="C30" s="115"/>
      <c r="D30" s="95"/>
      <c r="E30" s="96"/>
    </row>
    <row r="31" s="109" customFormat="1" ht="15" customHeight="1" spans="1:5">
      <c r="A31" s="102" t="s">
        <v>37</v>
      </c>
      <c r="B31" s="106"/>
      <c r="C31" s="115">
        <v>87389</v>
      </c>
      <c r="D31" s="103"/>
      <c r="E31" s="103"/>
    </row>
    <row r="32" s="109" customFormat="1" ht="15" customHeight="1" spans="1:5">
      <c r="A32" s="102" t="s">
        <v>38</v>
      </c>
      <c r="B32" s="105"/>
      <c r="C32" s="115">
        <v>75489</v>
      </c>
      <c r="D32" s="103"/>
      <c r="E32" s="103"/>
    </row>
    <row r="33" s="109" customFormat="1" ht="15" customHeight="1" spans="1:5">
      <c r="A33" s="102" t="s">
        <v>39</v>
      </c>
      <c r="B33" s="106"/>
      <c r="C33" s="115">
        <f>15523+9500</f>
        <v>25023</v>
      </c>
      <c r="D33" s="103"/>
      <c r="E33" s="103"/>
    </row>
    <row r="34" s="109" customFormat="1" ht="15" customHeight="1" spans="1:5">
      <c r="A34" s="102" t="s">
        <v>40</v>
      </c>
      <c r="B34" s="105"/>
      <c r="C34" s="115">
        <v>55947</v>
      </c>
      <c r="D34" s="103"/>
      <c r="E34" s="103"/>
    </row>
    <row r="35" s="79" customFormat="1" ht="15" customHeight="1" spans="1:5">
      <c r="A35" s="121" t="s">
        <v>41</v>
      </c>
      <c r="B35" s="105"/>
      <c r="C35" s="115">
        <v>5000</v>
      </c>
      <c r="D35" s="103"/>
      <c r="E35" s="103"/>
    </row>
    <row r="36" s="78" customFormat="1" ht="14.25" spans="1:5">
      <c r="A36" s="102" t="s">
        <v>42</v>
      </c>
      <c r="B36" s="106"/>
      <c r="C36" s="115">
        <v>56254</v>
      </c>
      <c r="D36" s="103"/>
      <c r="E36" s="103"/>
    </row>
    <row r="37" ht="14.25" spans="1:5">
      <c r="A37" s="102"/>
      <c r="B37" s="103"/>
      <c r="C37" s="115"/>
      <c r="D37" s="103"/>
      <c r="E37" s="103"/>
    </row>
    <row r="38" ht="14.25" spans="1:5">
      <c r="A38" s="108" t="s">
        <v>43</v>
      </c>
      <c r="B38" s="115"/>
      <c r="C38" s="115">
        <f>C5+C31+C33+C36+C34+C32+C35</f>
        <v>850202</v>
      </c>
      <c r="D38" s="103"/>
      <c r="E38" s="103"/>
    </row>
    <row r="39" ht="36" customHeight="1" spans="1:5">
      <c r="A39" s="122" t="s">
        <v>44</v>
      </c>
      <c r="B39" s="122"/>
      <c r="C39" s="122"/>
      <c r="D39" s="122"/>
      <c r="E39" s="122"/>
    </row>
  </sheetData>
  <mergeCells count="6">
    <mergeCell ref="A1:E1"/>
    <mergeCell ref="D3:E3"/>
    <mergeCell ref="A39:E39"/>
    <mergeCell ref="A3:A4"/>
    <mergeCell ref="B3:B4"/>
    <mergeCell ref="C3:C4"/>
  </mergeCells>
  <printOptions horizontalCentered="1" verticalCentered="1"/>
  <pageMargins left="0.708333333333333" right="0.708333333333333" top="0.393055555555556" bottom="0.393055555555556" header="0.314583333333333" footer="0.314583333333333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Zeros="0" view="pageBreakPreview" zoomScale="90" zoomScaleNormal="70" workbookViewId="0">
      <selection activeCell="A1" sqref="A1:E36"/>
    </sheetView>
  </sheetViews>
  <sheetFormatPr defaultColWidth="9" defaultRowHeight="13.5" outlineLevelCol="4"/>
  <cols>
    <col min="1" max="1" width="31.125" style="78" customWidth="1"/>
    <col min="2" max="5" width="20.625" style="78" customWidth="1"/>
    <col min="6" max="16384" width="9" style="78"/>
  </cols>
  <sheetData>
    <row r="1" s="76" customFormat="1" ht="25" customHeight="1" spans="1:5">
      <c r="A1" s="81" t="s">
        <v>45</v>
      </c>
      <c r="B1" s="81"/>
      <c r="C1" s="81"/>
      <c r="D1" s="81"/>
      <c r="E1" s="81"/>
    </row>
    <row r="2" s="123" customFormat="1" ht="14.25" spans="1:5">
      <c r="A2" s="83"/>
      <c r="B2" s="84"/>
      <c r="C2" s="85"/>
      <c r="D2" s="86"/>
      <c r="E2" s="87" t="s">
        <v>5</v>
      </c>
    </row>
    <row r="3" s="123" customFormat="1" ht="15" customHeight="1" spans="1:5">
      <c r="A3" s="88" t="s">
        <v>46</v>
      </c>
      <c r="B3" s="89" t="s">
        <v>47</v>
      </c>
      <c r="C3" s="89" t="s">
        <v>8</v>
      </c>
      <c r="D3" s="90" t="s">
        <v>9</v>
      </c>
      <c r="E3" s="91"/>
    </row>
    <row r="4" s="123" customFormat="1" ht="15" customHeight="1" spans="1:5">
      <c r="A4" s="88"/>
      <c r="B4" s="92"/>
      <c r="C4" s="92"/>
      <c r="D4" s="93" t="s">
        <v>10</v>
      </c>
      <c r="E4" s="93" t="s">
        <v>11</v>
      </c>
    </row>
    <row r="5" s="79" customFormat="1" ht="15" customHeight="1" spans="1:5">
      <c r="A5" s="94" t="s">
        <v>48</v>
      </c>
      <c r="B5" s="95">
        <f>SUM(B6:B28)</f>
        <v>352700</v>
      </c>
      <c r="C5" s="95">
        <f>SUM(C6:C28)</f>
        <v>362600</v>
      </c>
      <c r="D5" s="95">
        <f t="shared" ref="D5:D28" si="0">C5-B5</f>
        <v>9900</v>
      </c>
      <c r="E5" s="96">
        <f t="shared" ref="E5:E28" si="1">IF(B5=0,,ROUND(D5/B5*100,1))</f>
        <v>2.8</v>
      </c>
    </row>
    <row r="6" s="109" customFormat="1" ht="15" customHeight="1" spans="1:5">
      <c r="A6" s="94" t="s">
        <v>49</v>
      </c>
      <c r="B6" s="98">
        <v>41234</v>
      </c>
      <c r="C6" s="98">
        <f>50355+1952</f>
        <v>52307</v>
      </c>
      <c r="D6" s="95">
        <f t="shared" si="0"/>
        <v>11073</v>
      </c>
      <c r="E6" s="96">
        <f t="shared" si="1"/>
        <v>26.9</v>
      </c>
    </row>
    <row r="7" s="109" customFormat="1" ht="15" customHeight="1" spans="1:5">
      <c r="A7" s="94" t="s">
        <v>50</v>
      </c>
      <c r="B7" s="98">
        <v>30</v>
      </c>
      <c r="C7" s="98">
        <v>138</v>
      </c>
      <c r="D7" s="95">
        <f t="shared" si="0"/>
        <v>108</v>
      </c>
      <c r="E7" s="96">
        <f t="shared" si="1"/>
        <v>360</v>
      </c>
    </row>
    <row r="8" s="109" customFormat="1" ht="15" customHeight="1" spans="1:5">
      <c r="A8" s="94" t="s">
        <v>51</v>
      </c>
      <c r="B8" s="98">
        <v>8556</v>
      </c>
      <c r="C8" s="98">
        <f>7394+882</f>
        <v>8276</v>
      </c>
      <c r="D8" s="95">
        <f t="shared" si="0"/>
        <v>-280</v>
      </c>
      <c r="E8" s="96">
        <f t="shared" si="1"/>
        <v>-3.3</v>
      </c>
    </row>
    <row r="9" s="109" customFormat="1" ht="15" customHeight="1" spans="1:5">
      <c r="A9" s="94" t="s">
        <v>52</v>
      </c>
      <c r="B9" s="98">
        <v>68861</v>
      </c>
      <c r="C9" s="98">
        <f>56914+8211</f>
        <v>65125</v>
      </c>
      <c r="D9" s="95">
        <f t="shared" si="0"/>
        <v>-3736</v>
      </c>
      <c r="E9" s="96">
        <f t="shared" si="1"/>
        <v>-5.4</v>
      </c>
    </row>
    <row r="10" s="109" customFormat="1" ht="15" customHeight="1" spans="1:5">
      <c r="A10" s="100" t="s">
        <v>53</v>
      </c>
      <c r="B10" s="98">
        <v>786</v>
      </c>
      <c r="C10" s="98">
        <f>565+45</f>
        <v>610</v>
      </c>
      <c r="D10" s="95">
        <f t="shared" si="0"/>
        <v>-176</v>
      </c>
      <c r="E10" s="96">
        <f t="shared" si="1"/>
        <v>-22.4</v>
      </c>
    </row>
    <row r="11" s="109" customFormat="1" ht="15" customHeight="1" spans="1:5">
      <c r="A11" s="100" t="s">
        <v>54</v>
      </c>
      <c r="B11" s="98">
        <v>2083</v>
      </c>
      <c r="C11" s="98">
        <f>1628+631</f>
        <v>2259</v>
      </c>
      <c r="D11" s="95">
        <f t="shared" si="0"/>
        <v>176</v>
      </c>
      <c r="E11" s="96">
        <f t="shared" si="1"/>
        <v>8.4</v>
      </c>
    </row>
    <row r="12" s="109" customFormat="1" ht="15" customHeight="1" spans="1:5">
      <c r="A12" s="100" t="s">
        <v>55</v>
      </c>
      <c r="B12" s="98">
        <v>51914</v>
      </c>
      <c r="C12" s="98">
        <f>51233+9111</f>
        <v>60344</v>
      </c>
      <c r="D12" s="95">
        <f t="shared" si="0"/>
        <v>8430</v>
      </c>
      <c r="E12" s="96">
        <f t="shared" si="1"/>
        <v>16.2</v>
      </c>
    </row>
    <row r="13" s="109" customFormat="1" ht="15" customHeight="1" spans="1:5">
      <c r="A13" s="100" t="s">
        <v>56</v>
      </c>
      <c r="B13" s="98">
        <f>12927+656</f>
        <v>13583</v>
      </c>
      <c r="C13" s="98">
        <f>12804+2130</f>
        <v>14934</v>
      </c>
      <c r="D13" s="95">
        <f t="shared" si="0"/>
        <v>1351</v>
      </c>
      <c r="E13" s="96">
        <f t="shared" si="1"/>
        <v>9.9</v>
      </c>
    </row>
    <row r="14" s="109" customFormat="1" ht="15" customHeight="1" spans="1:5">
      <c r="A14" s="100" t="s">
        <v>57</v>
      </c>
      <c r="B14" s="98">
        <f>500+8606</f>
        <v>9106</v>
      </c>
      <c r="C14" s="98">
        <v>15377</v>
      </c>
      <c r="D14" s="95">
        <f t="shared" si="0"/>
        <v>6271</v>
      </c>
      <c r="E14" s="96">
        <f t="shared" si="1"/>
        <v>68.9</v>
      </c>
    </row>
    <row r="15" s="109" customFormat="1" ht="15" customHeight="1" spans="1:5">
      <c r="A15" s="100" t="s">
        <v>58</v>
      </c>
      <c r="B15" s="98">
        <f>60862</f>
        <v>60862</v>
      </c>
      <c r="C15" s="98">
        <f>51491+13929-2819-5200+3-300</f>
        <v>57104</v>
      </c>
      <c r="D15" s="95">
        <f t="shared" si="0"/>
        <v>-3758</v>
      </c>
      <c r="E15" s="96">
        <f t="shared" si="1"/>
        <v>-6.2</v>
      </c>
    </row>
    <row r="16" s="109" customFormat="1" ht="15" customHeight="1" spans="1:5">
      <c r="A16" s="94" t="s">
        <v>59</v>
      </c>
      <c r="B16" s="98">
        <f>6397+3286+32</f>
        <v>9715</v>
      </c>
      <c r="C16" s="98">
        <f>9536+4361</f>
        <v>13897</v>
      </c>
      <c r="D16" s="95">
        <f t="shared" si="0"/>
        <v>4182</v>
      </c>
      <c r="E16" s="96">
        <f t="shared" si="1"/>
        <v>43</v>
      </c>
    </row>
    <row r="17" s="109" customFormat="1" ht="15" customHeight="1" spans="1:5">
      <c r="A17" s="94" t="s">
        <v>60</v>
      </c>
      <c r="B17" s="98">
        <f>694+301</f>
        <v>995</v>
      </c>
      <c r="C17" s="98">
        <f>1077+305</f>
        <v>1382</v>
      </c>
      <c r="D17" s="95">
        <f t="shared" si="0"/>
        <v>387</v>
      </c>
      <c r="E17" s="96">
        <f t="shared" si="1"/>
        <v>38.9</v>
      </c>
    </row>
    <row r="18" s="109" customFormat="1" ht="15" customHeight="1" spans="1:5">
      <c r="A18" s="94" t="s">
        <v>61</v>
      </c>
      <c r="B18" s="98">
        <v>5193</v>
      </c>
      <c r="C18" s="98">
        <f>567+291</f>
        <v>858</v>
      </c>
      <c r="D18" s="95">
        <f t="shared" si="0"/>
        <v>-4335</v>
      </c>
      <c r="E18" s="96">
        <f t="shared" si="1"/>
        <v>-83.5</v>
      </c>
    </row>
    <row r="19" s="109" customFormat="1" ht="15" customHeight="1" spans="1:5">
      <c r="A19" s="94" t="s">
        <v>62</v>
      </c>
      <c r="B19" s="98">
        <f>500+15</f>
        <v>515</v>
      </c>
      <c r="C19" s="98">
        <f>500+25</f>
        <v>525</v>
      </c>
      <c r="D19" s="95">
        <f t="shared" si="0"/>
        <v>10</v>
      </c>
      <c r="E19" s="96">
        <f t="shared" si="1"/>
        <v>1.9</v>
      </c>
    </row>
    <row r="20" s="109" customFormat="1" ht="15" customHeight="1" spans="1:5">
      <c r="A20" s="94" t="s">
        <v>63</v>
      </c>
      <c r="B20" s="98"/>
      <c r="C20" s="98">
        <v>0</v>
      </c>
      <c r="D20" s="95">
        <f t="shared" si="0"/>
        <v>0</v>
      </c>
      <c r="E20" s="96">
        <f t="shared" si="1"/>
        <v>0</v>
      </c>
    </row>
    <row r="21" s="109" customFormat="1" ht="15" customHeight="1" spans="1:5">
      <c r="A21" s="94" t="s">
        <v>64</v>
      </c>
      <c r="B21" s="98">
        <f>236+2350</f>
        <v>2586</v>
      </c>
      <c r="C21" s="98">
        <f>3001+1112</f>
        <v>4113</v>
      </c>
      <c r="D21" s="95">
        <f t="shared" si="0"/>
        <v>1527</v>
      </c>
      <c r="E21" s="96">
        <f t="shared" si="1"/>
        <v>59</v>
      </c>
    </row>
    <row r="22" s="109" customFormat="1" ht="15" customHeight="1" spans="1:5">
      <c r="A22" s="94" t="s">
        <v>65</v>
      </c>
      <c r="B22" s="98">
        <v>49197</v>
      </c>
      <c r="C22" s="98">
        <f>11907+16398</f>
        <v>28305</v>
      </c>
      <c r="D22" s="95">
        <f t="shared" si="0"/>
        <v>-20892</v>
      </c>
      <c r="E22" s="96">
        <f t="shared" si="1"/>
        <v>-42.5</v>
      </c>
    </row>
    <row r="23" s="109" customFormat="1" ht="15" customHeight="1" spans="1:5">
      <c r="A23" s="94" t="s">
        <v>66</v>
      </c>
      <c r="B23" s="98"/>
      <c r="C23" s="98">
        <v>0</v>
      </c>
      <c r="D23" s="95">
        <f t="shared" si="0"/>
        <v>0</v>
      </c>
      <c r="E23" s="96">
        <f t="shared" si="1"/>
        <v>0</v>
      </c>
    </row>
    <row r="24" s="109" customFormat="1" ht="15" customHeight="1" spans="1:5">
      <c r="A24" s="94" t="s">
        <v>67</v>
      </c>
      <c r="B24" s="98">
        <v>1684</v>
      </c>
      <c r="C24" s="98">
        <f>1367+96</f>
        <v>1463</v>
      </c>
      <c r="D24" s="95">
        <f t="shared" si="0"/>
        <v>-221</v>
      </c>
      <c r="E24" s="96">
        <f t="shared" si="1"/>
        <v>-13.1</v>
      </c>
    </row>
    <row r="25" s="109" customFormat="1" ht="15" customHeight="1" spans="1:5">
      <c r="A25" s="94" t="s">
        <v>68</v>
      </c>
      <c r="B25" s="98">
        <v>4000</v>
      </c>
      <c r="C25" s="98">
        <v>4000</v>
      </c>
      <c r="D25" s="95">
        <f t="shared" si="0"/>
        <v>0</v>
      </c>
      <c r="E25" s="96">
        <f t="shared" si="1"/>
        <v>0</v>
      </c>
    </row>
    <row r="26" s="109" customFormat="1" ht="15" customHeight="1" spans="1:5">
      <c r="A26" s="94" t="s">
        <v>69</v>
      </c>
      <c r="B26" s="98">
        <v>6700</v>
      </c>
      <c r="C26" s="98">
        <f>7033+9500</f>
        <v>16533</v>
      </c>
      <c r="D26" s="95">
        <f t="shared" si="0"/>
        <v>9833</v>
      </c>
      <c r="E26" s="96">
        <f t="shared" si="1"/>
        <v>146.8</v>
      </c>
    </row>
    <row r="27" s="109" customFormat="1" ht="15" customHeight="1" spans="1:5">
      <c r="A27" s="101" t="s">
        <v>70</v>
      </c>
      <c r="B27" s="98">
        <v>15000</v>
      </c>
      <c r="C27" s="98">
        <v>15000</v>
      </c>
      <c r="D27" s="95">
        <f t="shared" si="0"/>
        <v>0</v>
      </c>
      <c r="E27" s="96">
        <f t="shared" si="1"/>
        <v>0</v>
      </c>
    </row>
    <row r="28" s="109" customFormat="1" ht="15" customHeight="1" spans="1:5">
      <c r="A28" s="101" t="s">
        <v>71</v>
      </c>
      <c r="B28" s="98">
        <v>100</v>
      </c>
      <c r="C28" s="98">
        <v>50</v>
      </c>
      <c r="D28" s="95">
        <f t="shared" si="0"/>
        <v>-50</v>
      </c>
      <c r="E28" s="96">
        <f t="shared" si="1"/>
        <v>-50</v>
      </c>
    </row>
    <row r="29" s="109" customFormat="1" ht="15" customHeight="1" spans="1:5">
      <c r="A29" s="102"/>
      <c r="B29" s="103"/>
      <c r="C29" s="103"/>
      <c r="D29" s="103"/>
      <c r="E29" s="103"/>
    </row>
    <row r="30" s="109" customFormat="1" ht="15" customHeight="1" spans="1:5">
      <c r="A30" s="102" t="s">
        <v>72</v>
      </c>
      <c r="B30" s="104"/>
      <c r="C30" s="104">
        <f>415029+5000</f>
        <v>420029</v>
      </c>
      <c r="D30" s="103"/>
      <c r="E30" s="103"/>
    </row>
    <row r="31" s="109" customFormat="1" ht="15" customHeight="1" spans="1:5">
      <c r="A31" s="102" t="s">
        <v>73</v>
      </c>
      <c r="B31" s="105"/>
      <c r="C31" s="104"/>
      <c r="D31" s="103"/>
      <c r="E31" s="103"/>
    </row>
    <row r="32" s="109" customFormat="1" ht="15" customHeight="1" spans="1:5">
      <c r="A32" s="102" t="s">
        <v>74</v>
      </c>
      <c r="B32" s="106"/>
      <c r="C32" s="104"/>
      <c r="D32" s="103"/>
      <c r="E32" s="103"/>
    </row>
    <row r="33" s="79" customFormat="1" ht="15" customHeight="1" spans="1:5">
      <c r="A33" s="102" t="s">
        <v>75</v>
      </c>
      <c r="B33" s="106"/>
      <c r="C33" s="104">
        <f>3500+2819+56254+5000</f>
        <v>67573</v>
      </c>
      <c r="D33" s="103"/>
      <c r="E33" s="103"/>
    </row>
    <row r="34" ht="15" customHeight="1" spans="1:5">
      <c r="A34" s="102" t="s">
        <v>76</v>
      </c>
      <c r="B34" s="105"/>
      <c r="C34" s="104"/>
      <c r="D34" s="103"/>
      <c r="E34" s="103"/>
    </row>
    <row r="35" ht="14.25" spans="1:5">
      <c r="A35" s="102"/>
      <c r="B35" s="103"/>
      <c r="C35" s="104"/>
      <c r="D35" s="103"/>
      <c r="E35" s="103"/>
    </row>
    <row r="36" ht="14.25" spans="1:5">
      <c r="A36" s="108" t="s">
        <v>77</v>
      </c>
      <c r="B36" s="105"/>
      <c r="C36" s="105">
        <f>C5+C30+C33+C34+C31+C32</f>
        <v>850202</v>
      </c>
      <c r="D36" s="103"/>
      <c r="E36" s="103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8661417322835" right="0.708661417322835" top="0.354166666666667" bottom="0.196850393700787" header="0.314583333333333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Zeros="0" view="pageBreakPreview" zoomScaleNormal="70" topLeftCell="A6" workbookViewId="0">
      <selection activeCell="D33" sqref="D33"/>
    </sheetView>
  </sheetViews>
  <sheetFormatPr defaultColWidth="9" defaultRowHeight="14.25" outlineLevelCol="4"/>
  <cols>
    <col min="1" max="1" width="35.25" style="77" customWidth="1"/>
    <col min="2" max="5" width="20.625" style="77" customWidth="1"/>
    <col min="6" max="16384" width="9" style="77"/>
  </cols>
  <sheetData>
    <row r="1" s="76" customFormat="1" ht="25" customHeight="1" spans="1:5">
      <c r="A1" s="110" t="s">
        <v>4</v>
      </c>
      <c r="B1" s="110"/>
      <c r="C1" s="110"/>
      <c r="D1" s="110"/>
      <c r="E1" s="110"/>
    </row>
    <row r="2" s="77" customFormat="1" spans="1:5">
      <c r="A2" s="111"/>
      <c r="B2" s="111"/>
      <c r="C2" s="112"/>
      <c r="D2" s="112"/>
      <c r="E2" s="113" t="s">
        <v>5</v>
      </c>
    </row>
    <row r="3" s="77" customFormat="1" ht="15" customHeight="1" spans="1:5">
      <c r="A3" s="89" t="s">
        <v>6</v>
      </c>
      <c r="B3" s="89" t="s">
        <v>7</v>
      </c>
      <c r="C3" s="89" t="s">
        <v>8</v>
      </c>
      <c r="D3" s="90" t="s">
        <v>9</v>
      </c>
      <c r="E3" s="91"/>
    </row>
    <row r="4" s="79" customFormat="1" ht="15" customHeight="1" spans="1:5">
      <c r="A4" s="92"/>
      <c r="B4" s="92"/>
      <c r="C4" s="92"/>
      <c r="D4" s="93" t="s">
        <v>10</v>
      </c>
      <c r="E4" s="93" t="s">
        <v>11</v>
      </c>
    </row>
    <row r="5" s="79" customFormat="1" ht="15" customHeight="1" spans="1:5">
      <c r="A5" s="114" t="s">
        <v>12</v>
      </c>
      <c r="B5" s="115">
        <f>B6+B21</f>
        <v>515384</v>
      </c>
      <c r="C5" s="115">
        <f>C6+C21</f>
        <v>545100</v>
      </c>
      <c r="D5" s="95">
        <f t="shared" ref="D5:D9" si="0">C5-B5</f>
        <v>29716</v>
      </c>
      <c r="E5" s="96">
        <f t="shared" ref="E5:E9" si="1">IF(B5=0,,ROUND(D5/B5*100,1))</f>
        <v>5.8</v>
      </c>
    </row>
    <row r="6" s="109" customFormat="1" ht="15" customHeight="1" spans="1:5">
      <c r="A6" s="114" t="s">
        <v>13</v>
      </c>
      <c r="B6" s="115">
        <f>SUM(B7:B20)</f>
        <v>437358</v>
      </c>
      <c r="C6" s="115">
        <f>SUM(C7:C20)</f>
        <v>485100</v>
      </c>
      <c r="D6" s="95">
        <f t="shared" si="0"/>
        <v>47742</v>
      </c>
      <c r="E6" s="96">
        <f t="shared" si="1"/>
        <v>10.9</v>
      </c>
    </row>
    <row r="7" s="109" customFormat="1" ht="15" customHeight="1" spans="1:5">
      <c r="A7" s="114" t="s">
        <v>14</v>
      </c>
      <c r="B7" s="115">
        <v>255154</v>
      </c>
      <c r="C7" s="116">
        <v>280000</v>
      </c>
      <c r="D7" s="95">
        <f t="shared" si="0"/>
        <v>24846</v>
      </c>
      <c r="E7" s="96">
        <f t="shared" si="1"/>
        <v>9.7</v>
      </c>
    </row>
    <row r="8" s="109" customFormat="1" ht="15" customHeight="1" spans="1:5">
      <c r="A8" s="114" t="s">
        <v>15</v>
      </c>
      <c r="B8" s="115">
        <v>14808</v>
      </c>
      <c r="C8" s="116">
        <v>17000</v>
      </c>
      <c r="D8" s="95">
        <f t="shared" si="0"/>
        <v>2192</v>
      </c>
      <c r="E8" s="96">
        <f t="shared" si="1"/>
        <v>14.8</v>
      </c>
    </row>
    <row r="9" s="109" customFormat="1" ht="15" customHeight="1" spans="1:5">
      <c r="A9" s="114" t="s">
        <v>16</v>
      </c>
      <c r="B9" s="115">
        <v>14253</v>
      </c>
      <c r="C9" s="116">
        <v>15500</v>
      </c>
      <c r="D9" s="95">
        <f t="shared" si="0"/>
        <v>1247</v>
      </c>
      <c r="E9" s="96">
        <f t="shared" si="1"/>
        <v>8.7</v>
      </c>
    </row>
    <row r="10" s="109" customFormat="1" ht="15" customHeight="1" spans="1:5">
      <c r="A10" s="114" t="s">
        <v>17</v>
      </c>
      <c r="B10" s="115"/>
      <c r="C10" s="116"/>
      <c r="D10" s="95"/>
      <c r="E10" s="96"/>
    </row>
    <row r="11" s="109" customFormat="1" ht="15" customHeight="1" spans="1:5">
      <c r="A11" s="114" t="s">
        <v>18</v>
      </c>
      <c r="B11" s="115">
        <v>47479</v>
      </c>
      <c r="C11" s="116">
        <v>52000</v>
      </c>
      <c r="D11" s="95">
        <f t="shared" ref="D11:D24" si="2">C11-B11</f>
        <v>4521</v>
      </c>
      <c r="E11" s="96">
        <f t="shared" ref="E11:E24" si="3">IF(B11=0,,ROUND(D11/B11*100,1))</f>
        <v>9.5</v>
      </c>
    </row>
    <row r="12" s="109" customFormat="1" ht="15" customHeight="1" spans="1:5">
      <c r="A12" s="114" t="s">
        <v>19</v>
      </c>
      <c r="B12" s="115">
        <v>18788</v>
      </c>
      <c r="C12" s="116">
        <v>20000</v>
      </c>
      <c r="D12" s="95">
        <f t="shared" si="2"/>
        <v>1212</v>
      </c>
      <c r="E12" s="96">
        <f t="shared" si="3"/>
        <v>6.5</v>
      </c>
    </row>
    <row r="13" s="109" customFormat="1" ht="15" customHeight="1" spans="1:5">
      <c r="A13" s="114" t="s">
        <v>20</v>
      </c>
      <c r="B13" s="115">
        <v>5839</v>
      </c>
      <c r="C13" s="116">
        <v>7000</v>
      </c>
      <c r="D13" s="95">
        <f t="shared" si="2"/>
        <v>1161</v>
      </c>
      <c r="E13" s="96">
        <f t="shared" si="3"/>
        <v>19.9</v>
      </c>
    </row>
    <row r="14" s="109" customFormat="1" ht="15" customHeight="1" spans="1:5">
      <c r="A14" s="114" t="s">
        <v>21</v>
      </c>
      <c r="B14" s="115">
        <v>52149</v>
      </c>
      <c r="C14" s="116">
        <v>59300</v>
      </c>
      <c r="D14" s="95">
        <f t="shared" si="2"/>
        <v>7151</v>
      </c>
      <c r="E14" s="96">
        <f t="shared" si="3"/>
        <v>13.7</v>
      </c>
    </row>
    <row r="15" s="109" customFormat="1" ht="15" customHeight="1" spans="1:5">
      <c r="A15" s="114" t="s">
        <v>22</v>
      </c>
      <c r="B15" s="115">
        <v>5369</v>
      </c>
      <c r="C15" s="116">
        <v>12500</v>
      </c>
      <c r="D15" s="95">
        <f t="shared" si="2"/>
        <v>7131</v>
      </c>
      <c r="E15" s="96">
        <f t="shared" si="3"/>
        <v>132.8</v>
      </c>
    </row>
    <row r="16" s="109" customFormat="1" ht="15" customHeight="1" spans="1:5">
      <c r="A16" s="114" t="s">
        <v>23</v>
      </c>
      <c r="B16" s="115">
        <v>-166</v>
      </c>
      <c r="C16" s="116"/>
      <c r="D16" s="95">
        <f t="shared" si="2"/>
        <v>166</v>
      </c>
      <c r="E16" s="96">
        <f t="shared" si="3"/>
        <v>-100</v>
      </c>
    </row>
    <row r="17" s="109" customFormat="1" ht="15" customHeight="1" spans="1:5">
      <c r="A17" s="114" t="s">
        <v>24</v>
      </c>
      <c r="B17" s="115">
        <v>4917</v>
      </c>
      <c r="C17" s="116">
        <v>2600</v>
      </c>
      <c r="D17" s="95">
        <f t="shared" si="2"/>
        <v>-2317</v>
      </c>
      <c r="E17" s="96">
        <f t="shared" si="3"/>
        <v>-47.1</v>
      </c>
    </row>
    <row r="18" s="109" customFormat="1" ht="15" customHeight="1" spans="1:5">
      <c r="A18" s="117" t="s">
        <v>25</v>
      </c>
      <c r="B18" s="115">
        <v>17296</v>
      </c>
      <c r="C18" s="116">
        <v>18100</v>
      </c>
      <c r="D18" s="95">
        <f t="shared" si="2"/>
        <v>804</v>
      </c>
      <c r="E18" s="96">
        <f t="shared" si="3"/>
        <v>4.6</v>
      </c>
    </row>
    <row r="19" s="109" customFormat="1" ht="15" customHeight="1" spans="1:5">
      <c r="A19" s="118" t="s">
        <v>26</v>
      </c>
      <c r="B19" s="115">
        <v>798</v>
      </c>
      <c r="C19" s="116">
        <v>1100</v>
      </c>
      <c r="D19" s="95">
        <f t="shared" si="2"/>
        <v>302</v>
      </c>
      <c r="E19" s="96">
        <f t="shared" si="3"/>
        <v>37.8</v>
      </c>
    </row>
    <row r="20" s="109" customFormat="1" ht="15" customHeight="1" spans="1:5">
      <c r="A20" s="117" t="s">
        <v>27</v>
      </c>
      <c r="B20" s="115">
        <v>674</v>
      </c>
      <c r="C20" s="116"/>
      <c r="D20" s="95">
        <f t="shared" si="2"/>
        <v>-674</v>
      </c>
      <c r="E20" s="96">
        <f t="shared" si="3"/>
        <v>-100</v>
      </c>
    </row>
    <row r="21" s="109" customFormat="1" ht="15" customHeight="1" spans="1:5">
      <c r="A21" s="117" t="s">
        <v>28</v>
      </c>
      <c r="B21" s="115">
        <f>B22+B23+B24+B25+B26+B28</f>
        <v>78026</v>
      </c>
      <c r="C21" s="115">
        <f>C22+C23+C24+C25+C26+C28</f>
        <v>60000</v>
      </c>
      <c r="D21" s="95">
        <f t="shared" si="2"/>
        <v>-18026</v>
      </c>
      <c r="E21" s="96">
        <f t="shared" si="3"/>
        <v>-23.1</v>
      </c>
    </row>
    <row r="22" s="109" customFormat="1" ht="15" customHeight="1" spans="1:5">
      <c r="A22" s="117" t="s">
        <v>29</v>
      </c>
      <c r="B22" s="115">
        <v>40741</v>
      </c>
      <c r="C22" s="119">
        <v>45000</v>
      </c>
      <c r="D22" s="95">
        <f t="shared" si="2"/>
        <v>4259</v>
      </c>
      <c r="E22" s="96">
        <f t="shared" si="3"/>
        <v>10.5</v>
      </c>
    </row>
    <row r="23" s="109" customFormat="1" ht="15" customHeight="1" spans="1:5">
      <c r="A23" s="117" t="s">
        <v>30</v>
      </c>
      <c r="B23" s="115">
        <v>3369</v>
      </c>
      <c r="C23" s="119">
        <v>3500</v>
      </c>
      <c r="D23" s="95">
        <f t="shared" si="2"/>
        <v>131</v>
      </c>
      <c r="E23" s="96">
        <f t="shared" si="3"/>
        <v>3.9</v>
      </c>
    </row>
    <row r="24" s="109" customFormat="1" ht="15" customHeight="1" spans="1:5">
      <c r="A24" s="117" t="s">
        <v>31</v>
      </c>
      <c r="B24" s="115">
        <v>6941</v>
      </c>
      <c r="C24" s="119">
        <v>3200</v>
      </c>
      <c r="D24" s="95">
        <f t="shared" si="2"/>
        <v>-3741</v>
      </c>
      <c r="E24" s="96">
        <f t="shared" si="3"/>
        <v>-53.9</v>
      </c>
    </row>
    <row r="25" s="109" customFormat="1" ht="15" customHeight="1" spans="1:5">
      <c r="A25" s="117" t="s">
        <v>32</v>
      </c>
      <c r="B25" s="115"/>
      <c r="C25" s="119"/>
      <c r="D25" s="95"/>
      <c r="E25" s="96"/>
    </row>
    <row r="26" s="109" customFormat="1" ht="15" customHeight="1" spans="1:5">
      <c r="A26" s="117" t="s">
        <v>33</v>
      </c>
      <c r="B26" s="115">
        <f>'[1]2024全区收'!C25</f>
        <v>6941</v>
      </c>
      <c r="C26" s="119">
        <v>8200</v>
      </c>
      <c r="D26" s="95">
        <f>C26-B26</f>
        <v>1259</v>
      </c>
      <c r="E26" s="96">
        <f>IF(B26=0,,ROUND(D26/B26*100,1))</f>
        <v>18.1</v>
      </c>
    </row>
    <row r="27" s="109" customFormat="1" ht="15" customHeight="1" spans="1:5">
      <c r="A27" s="117" t="s">
        <v>34</v>
      </c>
      <c r="B27" s="115"/>
      <c r="C27" s="120"/>
      <c r="D27" s="95"/>
      <c r="E27" s="96"/>
    </row>
    <row r="28" s="109" customFormat="1" ht="15" customHeight="1" spans="1:5">
      <c r="A28" s="117" t="s">
        <v>35</v>
      </c>
      <c r="B28" s="115">
        <f>'[1]2024全区收'!C26</f>
        <v>20034</v>
      </c>
      <c r="C28" s="120">
        <v>100</v>
      </c>
      <c r="D28" s="95">
        <f>C28-B28</f>
        <v>-19934</v>
      </c>
      <c r="E28" s="96">
        <f>IF(B28=0,,ROUND(D28/B28*100,1))</f>
        <v>-99.5</v>
      </c>
    </row>
    <row r="29" s="109" customFormat="1" ht="15" customHeight="1" spans="1:5">
      <c r="A29" s="117" t="s">
        <v>36</v>
      </c>
      <c r="B29" s="115"/>
      <c r="C29" s="120"/>
      <c r="D29" s="95"/>
      <c r="E29" s="96"/>
    </row>
    <row r="30" s="109" customFormat="1" ht="15" customHeight="1" spans="1:5">
      <c r="A30" s="102"/>
      <c r="B30" s="115"/>
      <c r="C30" s="115"/>
      <c r="D30" s="95"/>
      <c r="E30" s="96"/>
    </row>
    <row r="31" s="109" customFormat="1" ht="15" customHeight="1" spans="1:5">
      <c r="A31" s="102" t="s">
        <v>37</v>
      </c>
      <c r="B31" s="106"/>
      <c r="C31" s="115">
        <v>87389</v>
      </c>
      <c r="D31" s="103"/>
      <c r="E31" s="103"/>
    </row>
    <row r="32" s="109" customFormat="1" ht="15" customHeight="1" spans="1:5">
      <c r="A32" s="102" t="s">
        <v>38</v>
      </c>
      <c r="B32" s="105"/>
      <c r="C32" s="115">
        <v>75489</v>
      </c>
      <c r="D32" s="103"/>
      <c r="E32" s="103"/>
    </row>
    <row r="33" s="109" customFormat="1" ht="15" customHeight="1" spans="1:5">
      <c r="A33" s="102" t="s">
        <v>39</v>
      </c>
      <c r="B33" s="106"/>
      <c r="C33" s="115">
        <f>15523+9500</f>
        <v>25023</v>
      </c>
      <c r="D33" s="103"/>
      <c r="E33" s="103"/>
    </row>
    <row r="34" s="109" customFormat="1" ht="15" customHeight="1" spans="1:5">
      <c r="A34" s="102" t="s">
        <v>40</v>
      </c>
      <c r="B34" s="105"/>
      <c r="C34" s="115">
        <v>55947</v>
      </c>
      <c r="D34" s="103"/>
      <c r="E34" s="103"/>
    </row>
    <row r="35" s="109" customFormat="1" ht="15" customHeight="1" spans="1:5">
      <c r="A35" s="121" t="s">
        <v>41</v>
      </c>
      <c r="B35" s="105"/>
      <c r="C35" s="115">
        <v>5000</v>
      </c>
      <c r="D35" s="103"/>
      <c r="E35" s="103"/>
    </row>
    <row r="36" s="79" customFormat="1" ht="15" customHeight="1" spans="1:5">
      <c r="A36" s="102" t="s">
        <v>42</v>
      </c>
      <c r="B36" s="106"/>
      <c r="C36" s="115">
        <v>56254</v>
      </c>
      <c r="D36" s="103"/>
      <c r="E36" s="103"/>
    </row>
    <row r="37" s="77" customFormat="1" spans="1:5">
      <c r="A37" s="102"/>
      <c r="B37" s="103"/>
      <c r="C37" s="115"/>
      <c r="D37" s="103"/>
      <c r="E37" s="103"/>
    </row>
    <row r="38" spans="1:5">
      <c r="A38" s="108" t="s">
        <v>43</v>
      </c>
      <c r="B38" s="115"/>
      <c r="C38" s="115">
        <f>C5+C31+C33+C36+C34+C32+C35</f>
        <v>850202</v>
      </c>
      <c r="D38" s="103"/>
      <c r="E38" s="103"/>
    </row>
    <row r="39" spans="1:5">
      <c r="A39" s="122" t="s">
        <v>44</v>
      </c>
      <c r="B39" s="122"/>
      <c r="C39" s="122"/>
      <c r="D39" s="122"/>
      <c r="E39" s="122"/>
    </row>
  </sheetData>
  <mergeCells count="6">
    <mergeCell ref="A1:E1"/>
    <mergeCell ref="D3:E3"/>
    <mergeCell ref="A39:E39"/>
    <mergeCell ref="A3:A4"/>
    <mergeCell ref="B3:B4"/>
    <mergeCell ref="C3:C4"/>
  </mergeCells>
  <printOptions horizontalCentered="1"/>
  <pageMargins left="0.707638888888889" right="0.707638888888889" top="0.275" bottom="0.354166666666667" header="0.196527777777778" footer="0.313888888888889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G17" sqref="G17"/>
    </sheetView>
  </sheetViews>
  <sheetFormatPr defaultColWidth="9" defaultRowHeight="14.25"/>
  <cols>
    <col min="1" max="1" width="32.875" style="77" customWidth="1"/>
    <col min="2" max="5" width="20.625" style="77" customWidth="1"/>
    <col min="6" max="6" width="10.375" style="80"/>
    <col min="7" max="10" width="9" style="80"/>
    <col min="11" max="16384" width="9" style="77"/>
  </cols>
  <sheetData>
    <row r="1" s="76" customFormat="1" ht="25" customHeight="1" spans="1:10">
      <c r="A1" s="81" t="s">
        <v>45</v>
      </c>
      <c r="B1" s="81"/>
      <c r="C1" s="81"/>
      <c r="D1" s="81"/>
      <c r="E1" s="81"/>
      <c r="F1" s="82"/>
      <c r="G1" s="82"/>
      <c r="H1" s="82"/>
      <c r="I1" s="82"/>
      <c r="J1" s="82"/>
    </row>
    <row r="2" s="77" customFormat="1" spans="1:10">
      <c r="A2" s="83"/>
      <c r="B2" s="84"/>
      <c r="C2" s="85"/>
      <c r="D2" s="86"/>
      <c r="E2" s="87" t="s">
        <v>5</v>
      </c>
      <c r="F2" s="80"/>
      <c r="G2" s="80"/>
      <c r="H2" s="80"/>
      <c r="I2" s="80"/>
      <c r="J2" s="80"/>
    </row>
    <row r="3" s="77" customFormat="1" ht="15" customHeight="1" spans="1:10">
      <c r="A3" s="88" t="s">
        <v>46</v>
      </c>
      <c r="B3" s="89" t="s">
        <v>47</v>
      </c>
      <c r="C3" s="89" t="s">
        <v>8</v>
      </c>
      <c r="D3" s="90" t="s">
        <v>9</v>
      </c>
      <c r="E3" s="91"/>
      <c r="F3" s="80"/>
      <c r="G3" s="80"/>
      <c r="H3" s="80"/>
      <c r="I3" s="80"/>
      <c r="J3" s="80"/>
    </row>
    <row r="4" s="77" customFormat="1" ht="15" customHeight="1" spans="1:10">
      <c r="A4" s="88"/>
      <c r="B4" s="92"/>
      <c r="C4" s="92"/>
      <c r="D4" s="93" t="s">
        <v>10</v>
      </c>
      <c r="E4" s="93" t="s">
        <v>11</v>
      </c>
      <c r="F4" s="80"/>
      <c r="G4" s="80"/>
      <c r="H4" s="80"/>
      <c r="I4" s="80"/>
      <c r="J4" s="80"/>
    </row>
    <row r="5" s="77" customFormat="1" ht="15" customHeight="1" spans="1:10">
      <c r="A5" s="94" t="s">
        <v>48</v>
      </c>
      <c r="B5" s="95">
        <f>SUM(B6:B28)</f>
        <v>352700</v>
      </c>
      <c r="C5" s="95">
        <f>SUM(C6:C28)</f>
        <v>362600</v>
      </c>
      <c r="D5" s="95">
        <f t="shared" ref="D5:D28" si="0">C5-B5</f>
        <v>9900</v>
      </c>
      <c r="E5" s="96">
        <f t="shared" ref="E5:E28" si="1">IF(B5=0,,ROUND(D5/B5*100,1))</f>
        <v>2.8</v>
      </c>
      <c r="F5" s="97"/>
      <c r="G5" s="97"/>
      <c r="H5" s="80"/>
      <c r="I5" s="80"/>
      <c r="J5" s="80"/>
    </row>
    <row r="6" s="78" customFormat="1" ht="15" customHeight="1" spans="1:10">
      <c r="A6" s="94" t="s">
        <v>49</v>
      </c>
      <c r="B6" s="98">
        <v>41234</v>
      </c>
      <c r="C6" s="98">
        <f>50355+1952</f>
        <v>52307</v>
      </c>
      <c r="D6" s="95">
        <f t="shared" si="0"/>
        <v>11073</v>
      </c>
      <c r="E6" s="96">
        <f t="shared" si="1"/>
        <v>26.9</v>
      </c>
      <c r="F6" s="99"/>
      <c r="G6" s="99"/>
      <c r="H6" s="34"/>
      <c r="I6" s="34"/>
      <c r="J6" s="34"/>
    </row>
    <row r="7" s="78" customFormat="1" ht="15" customHeight="1" spans="1:10">
      <c r="A7" s="94" t="s">
        <v>50</v>
      </c>
      <c r="B7" s="98">
        <v>30</v>
      </c>
      <c r="C7" s="98">
        <v>138</v>
      </c>
      <c r="D7" s="95">
        <f t="shared" si="0"/>
        <v>108</v>
      </c>
      <c r="E7" s="96">
        <f t="shared" si="1"/>
        <v>360</v>
      </c>
      <c r="F7" s="99"/>
      <c r="G7" s="99"/>
      <c r="H7" s="34"/>
      <c r="I7" s="34"/>
      <c r="J7" s="34"/>
    </row>
    <row r="8" s="78" customFormat="1" ht="15" customHeight="1" spans="1:10">
      <c r="A8" s="94" t="s">
        <v>51</v>
      </c>
      <c r="B8" s="98">
        <v>8556</v>
      </c>
      <c r="C8" s="98">
        <f>7394+882</f>
        <v>8276</v>
      </c>
      <c r="D8" s="95">
        <f t="shared" si="0"/>
        <v>-280</v>
      </c>
      <c r="E8" s="96">
        <f t="shared" si="1"/>
        <v>-3.3</v>
      </c>
      <c r="F8" s="99"/>
      <c r="G8" s="99"/>
      <c r="H8" s="34"/>
      <c r="I8" s="34"/>
      <c r="J8" s="34"/>
    </row>
    <row r="9" s="78" customFormat="1" ht="15" customHeight="1" spans="1:10">
      <c r="A9" s="94" t="s">
        <v>52</v>
      </c>
      <c r="B9" s="98">
        <v>68861</v>
      </c>
      <c r="C9" s="98">
        <f>56914+8211</f>
        <v>65125</v>
      </c>
      <c r="D9" s="95">
        <f t="shared" si="0"/>
        <v>-3736</v>
      </c>
      <c r="E9" s="96">
        <f t="shared" si="1"/>
        <v>-5.4</v>
      </c>
      <c r="F9" s="99"/>
      <c r="G9" s="99"/>
      <c r="H9" s="34"/>
      <c r="I9" s="34"/>
      <c r="J9" s="34"/>
    </row>
    <row r="10" s="78" customFormat="1" ht="15" customHeight="1" spans="1:10">
      <c r="A10" s="100" t="s">
        <v>53</v>
      </c>
      <c r="B10" s="98">
        <v>786</v>
      </c>
      <c r="C10" s="98">
        <f>565+45</f>
        <v>610</v>
      </c>
      <c r="D10" s="95">
        <f t="shared" si="0"/>
        <v>-176</v>
      </c>
      <c r="E10" s="96">
        <f t="shared" si="1"/>
        <v>-22.4</v>
      </c>
      <c r="F10" s="99"/>
      <c r="G10" s="99"/>
      <c r="H10" s="34"/>
      <c r="I10" s="34"/>
      <c r="J10" s="34"/>
    </row>
    <row r="11" s="78" customFormat="1" ht="15" customHeight="1" spans="1:10">
      <c r="A11" s="100" t="s">
        <v>54</v>
      </c>
      <c r="B11" s="98">
        <v>2083</v>
      </c>
      <c r="C11" s="98">
        <f>1628+631</f>
        <v>2259</v>
      </c>
      <c r="D11" s="95">
        <f t="shared" si="0"/>
        <v>176</v>
      </c>
      <c r="E11" s="96">
        <f t="shared" si="1"/>
        <v>8.4</v>
      </c>
      <c r="F11" s="99"/>
      <c r="G11" s="99"/>
      <c r="H11" s="34"/>
      <c r="I11" s="34"/>
      <c r="J11" s="34"/>
    </row>
    <row r="12" s="78" customFormat="1" ht="15" customHeight="1" spans="1:10">
      <c r="A12" s="100" t="s">
        <v>55</v>
      </c>
      <c r="B12" s="98">
        <v>51914</v>
      </c>
      <c r="C12" s="98">
        <f>51233+9111</f>
        <v>60344</v>
      </c>
      <c r="D12" s="95">
        <f t="shared" si="0"/>
        <v>8430</v>
      </c>
      <c r="E12" s="96">
        <f t="shared" si="1"/>
        <v>16.2</v>
      </c>
      <c r="F12" s="99"/>
      <c r="G12" s="99"/>
      <c r="H12" s="34"/>
      <c r="I12" s="34"/>
      <c r="J12" s="34"/>
    </row>
    <row r="13" s="78" customFormat="1" ht="15" customHeight="1" spans="1:10">
      <c r="A13" s="100" t="s">
        <v>56</v>
      </c>
      <c r="B13" s="98">
        <f>12927+656</f>
        <v>13583</v>
      </c>
      <c r="C13" s="98">
        <f>12804+2130</f>
        <v>14934</v>
      </c>
      <c r="D13" s="95">
        <f t="shared" si="0"/>
        <v>1351</v>
      </c>
      <c r="E13" s="96">
        <f t="shared" si="1"/>
        <v>9.9</v>
      </c>
      <c r="F13" s="99"/>
      <c r="G13" s="99"/>
      <c r="H13" s="34"/>
      <c r="I13" s="34"/>
      <c r="J13" s="34"/>
    </row>
    <row r="14" s="78" customFormat="1" ht="15" customHeight="1" spans="1:10">
      <c r="A14" s="100" t="s">
        <v>57</v>
      </c>
      <c r="B14" s="98">
        <f>500+8606</f>
        <v>9106</v>
      </c>
      <c r="C14" s="98">
        <v>15377</v>
      </c>
      <c r="D14" s="95">
        <f t="shared" si="0"/>
        <v>6271</v>
      </c>
      <c r="E14" s="96">
        <f t="shared" si="1"/>
        <v>68.9</v>
      </c>
      <c r="F14" s="99"/>
      <c r="G14" s="99"/>
      <c r="H14" s="34"/>
      <c r="I14" s="34"/>
      <c r="J14" s="34"/>
    </row>
    <row r="15" s="78" customFormat="1" ht="15" customHeight="1" spans="1:10">
      <c r="A15" s="100" t="s">
        <v>58</v>
      </c>
      <c r="B15" s="98">
        <f>60862</f>
        <v>60862</v>
      </c>
      <c r="C15" s="98">
        <f>51491+13929-2819-5200+3-300</f>
        <v>57104</v>
      </c>
      <c r="D15" s="95">
        <f t="shared" si="0"/>
        <v>-3758</v>
      </c>
      <c r="E15" s="96">
        <f t="shared" si="1"/>
        <v>-6.2</v>
      </c>
      <c r="F15" s="99"/>
      <c r="G15" s="99"/>
      <c r="H15" s="34"/>
      <c r="I15" s="34"/>
      <c r="J15" s="34"/>
    </row>
    <row r="16" s="78" customFormat="1" ht="15" customHeight="1" spans="1:10">
      <c r="A16" s="94" t="s">
        <v>59</v>
      </c>
      <c r="B16" s="98">
        <f>6397+3286+32</f>
        <v>9715</v>
      </c>
      <c r="C16" s="98">
        <f>9536+4361</f>
        <v>13897</v>
      </c>
      <c r="D16" s="95">
        <f t="shared" si="0"/>
        <v>4182</v>
      </c>
      <c r="E16" s="96">
        <f t="shared" si="1"/>
        <v>43</v>
      </c>
      <c r="F16" s="99"/>
      <c r="G16" s="99"/>
      <c r="H16" s="34"/>
      <c r="I16" s="34"/>
      <c r="J16" s="34"/>
    </row>
    <row r="17" s="78" customFormat="1" ht="15" customHeight="1" spans="1:10">
      <c r="A17" s="94" t="s">
        <v>60</v>
      </c>
      <c r="B17" s="98">
        <f>694+301</f>
        <v>995</v>
      </c>
      <c r="C17" s="98">
        <f>1077+305</f>
        <v>1382</v>
      </c>
      <c r="D17" s="95">
        <f t="shared" si="0"/>
        <v>387</v>
      </c>
      <c r="E17" s="96">
        <f t="shared" si="1"/>
        <v>38.9</v>
      </c>
      <c r="F17" s="99"/>
      <c r="G17" s="99"/>
      <c r="H17" s="34"/>
      <c r="I17" s="34"/>
      <c r="J17" s="34"/>
    </row>
    <row r="18" s="78" customFormat="1" ht="15" customHeight="1" spans="1:10">
      <c r="A18" s="94" t="s">
        <v>61</v>
      </c>
      <c r="B18" s="98">
        <v>5193</v>
      </c>
      <c r="C18" s="98">
        <f>567+291</f>
        <v>858</v>
      </c>
      <c r="D18" s="95">
        <f t="shared" si="0"/>
        <v>-4335</v>
      </c>
      <c r="E18" s="96">
        <f t="shared" si="1"/>
        <v>-83.5</v>
      </c>
      <c r="F18" s="99"/>
      <c r="G18" s="99"/>
      <c r="H18" s="34"/>
      <c r="I18" s="34"/>
      <c r="J18" s="34"/>
    </row>
    <row r="19" s="78" customFormat="1" ht="15" customHeight="1" spans="1:10">
      <c r="A19" s="94" t="s">
        <v>62</v>
      </c>
      <c r="B19" s="98">
        <f>500+15</f>
        <v>515</v>
      </c>
      <c r="C19" s="98">
        <f>500+25</f>
        <v>525</v>
      </c>
      <c r="D19" s="95">
        <f t="shared" si="0"/>
        <v>10</v>
      </c>
      <c r="E19" s="96">
        <f t="shared" si="1"/>
        <v>1.9</v>
      </c>
      <c r="F19" s="99"/>
      <c r="G19" s="99"/>
      <c r="H19" s="34"/>
      <c r="I19" s="34"/>
      <c r="J19" s="34"/>
    </row>
    <row r="20" s="78" customFormat="1" ht="15" customHeight="1" spans="1:10">
      <c r="A20" s="94" t="s">
        <v>63</v>
      </c>
      <c r="B20" s="98"/>
      <c r="C20" s="98">
        <v>0</v>
      </c>
      <c r="D20" s="95">
        <f t="shared" si="0"/>
        <v>0</v>
      </c>
      <c r="E20" s="96">
        <f t="shared" si="1"/>
        <v>0</v>
      </c>
      <c r="F20" s="99"/>
      <c r="G20" s="99"/>
      <c r="H20" s="34"/>
      <c r="I20" s="34"/>
      <c r="J20" s="34"/>
    </row>
    <row r="21" s="78" customFormat="1" ht="15" customHeight="1" spans="1:10">
      <c r="A21" s="94" t="s">
        <v>64</v>
      </c>
      <c r="B21" s="98">
        <f>236+2350</f>
        <v>2586</v>
      </c>
      <c r="C21" s="98">
        <f>3001+1112</f>
        <v>4113</v>
      </c>
      <c r="D21" s="95">
        <f t="shared" si="0"/>
        <v>1527</v>
      </c>
      <c r="E21" s="96">
        <f t="shared" si="1"/>
        <v>59</v>
      </c>
      <c r="F21" s="99"/>
      <c r="G21" s="99"/>
      <c r="H21" s="34"/>
      <c r="I21" s="34"/>
      <c r="J21" s="34"/>
    </row>
    <row r="22" s="78" customFormat="1" ht="15" customHeight="1" spans="1:10">
      <c r="A22" s="94" t="s">
        <v>65</v>
      </c>
      <c r="B22" s="98">
        <v>49197</v>
      </c>
      <c r="C22" s="98">
        <f>11907+16398</f>
        <v>28305</v>
      </c>
      <c r="D22" s="95">
        <f t="shared" si="0"/>
        <v>-20892</v>
      </c>
      <c r="E22" s="96">
        <f t="shared" si="1"/>
        <v>-42.5</v>
      </c>
      <c r="F22" s="99"/>
      <c r="G22" s="99"/>
      <c r="H22" s="34"/>
      <c r="I22" s="34"/>
      <c r="J22" s="34"/>
    </row>
    <row r="23" s="78" customFormat="1" ht="15" customHeight="1" spans="1:10">
      <c r="A23" s="94" t="s">
        <v>66</v>
      </c>
      <c r="B23" s="98"/>
      <c r="C23" s="98">
        <v>0</v>
      </c>
      <c r="D23" s="95">
        <f t="shared" si="0"/>
        <v>0</v>
      </c>
      <c r="E23" s="96">
        <f t="shared" si="1"/>
        <v>0</v>
      </c>
      <c r="F23" s="99"/>
      <c r="G23" s="99"/>
      <c r="H23" s="34"/>
      <c r="I23" s="34"/>
      <c r="J23" s="34"/>
    </row>
    <row r="24" s="78" customFormat="1" ht="15" customHeight="1" spans="1:10">
      <c r="A24" s="94" t="s">
        <v>67</v>
      </c>
      <c r="B24" s="98">
        <v>1684</v>
      </c>
      <c r="C24" s="98">
        <f>1367+96</f>
        <v>1463</v>
      </c>
      <c r="D24" s="95">
        <f t="shared" si="0"/>
        <v>-221</v>
      </c>
      <c r="E24" s="96">
        <f t="shared" si="1"/>
        <v>-13.1</v>
      </c>
      <c r="F24" s="99"/>
      <c r="G24" s="99"/>
      <c r="H24" s="34"/>
      <c r="I24" s="34"/>
      <c r="J24" s="34"/>
    </row>
    <row r="25" s="78" customFormat="1" ht="15" customHeight="1" spans="1:10">
      <c r="A25" s="94" t="s">
        <v>68</v>
      </c>
      <c r="B25" s="98">
        <v>4000</v>
      </c>
      <c r="C25" s="98">
        <v>4000</v>
      </c>
      <c r="D25" s="95">
        <f t="shared" si="0"/>
        <v>0</v>
      </c>
      <c r="E25" s="96">
        <f t="shared" si="1"/>
        <v>0</v>
      </c>
      <c r="F25" s="99"/>
      <c r="G25" s="99"/>
      <c r="H25" s="34"/>
      <c r="I25" s="34"/>
      <c r="J25" s="34"/>
    </row>
    <row r="26" s="78" customFormat="1" ht="15" customHeight="1" spans="1:10">
      <c r="A26" s="94" t="s">
        <v>69</v>
      </c>
      <c r="B26" s="98">
        <v>6700</v>
      </c>
      <c r="C26" s="98">
        <f>7033+9500</f>
        <v>16533</v>
      </c>
      <c r="D26" s="95">
        <f t="shared" si="0"/>
        <v>9833</v>
      </c>
      <c r="E26" s="96">
        <f t="shared" si="1"/>
        <v>146.8</v>
      </c>
      <c r="F26" s="99"/>
      <c r="G26" s="99"/>
      <c r="H26" s="34"/>
      <c r="I26" s="34"/>
      <c r="J26" s="34"/>
    </row>
    <row r="27" s="78" customFormat="1" ht="15" customHeight="1" spans="1:10">
      <c r="A27" s="101" t="s">
        <v>70</v>
      </c>
      <c r="B27" s="98">
        <v>15000</v>
      </c>
      <c r="C27" s="98">
        <v>15000</v>
      </c>
      <c r="D27" s="95">
        <f t="shared" si="0"/>
        <v>0</v>
      </c>
      <c r="E27" s="96">
        <f t="shared" si="1"/>
        <v>0</v>
      </c>
      <c r="F27" s="99"/>
      <c r="G27" s="99"/>
      <c r="H27" s="34"/>
      <c r="I27" s="34"/>
      <c r="J27" s="34"/>
    </row>
    <row r="28" s="78" customFormat="1" ht="15" customHeight="1" spans="1:10">
      <c r="A28" s="101" t="s">
        <v>71</v>
      </c>
      <c r="B28" s="98">
        <v>100</v>
      </c>
      <c r="C28" s="98">
        <v>50</v>
      </c>
      <c r="D28" s="95">
        <f t="shared" si="0"/>
        <v>-50</v>
      </c>
      <c r="E28" s="96">
        <f t="shared" si="1"/>
        <v>-50</v>
      </c>
      <c r="F28" s="99"/>
      <c r="G28" s="99"/>
      <c r="H28" s="34"/>
      <c r="I28" s="34"/>
      <c r="J28" s="34"/>
    </row>
    <row r="29" s="78" customFormat="1" ht="15" customHeight="1" spans="1:10">
      <c r="A29" s="102"/>
      <c r="B29" s="103"/>
      <c r="C29" s="103"/>
      <c r="D29" s="103"/>
      <c r="E29" s="103"/>
      <c r="F29" s="99"/>
      <c r="G29" s="99"/>
      <c r="H29" s="34"/>
      <c r="I29" s="34"/>
      <c r="J29" s="34"/>
    </row>
    <row r="30" s="78" customFormat="1" ht="15" customHeight="1" spans="1:10">
      <c r="A30" s="102" t="s">
        <v>72</v>
      </c>
      <c r="B30" s="104"/>
      <c r="C30" s="104">
        <f>415029+5000</f>
        <v>420029</v>
      </c>
      <c r="D30" s="103"/>
      <c r="E30" s="103"/>
      <c r="F30" s="99"/>
      <c r="G30" s="99"/>
      <c r="H30" s="34"/>
      <c r="I30" s="34"/>
      <c r="J30" s="34"/>
    </row>
    <row r="31" s="78" customFormat="1" ht="15" customHeight="1" spans="1:10">
      <c r="A31" s="102" t="s">
        <v>73</v>
      </c>
      <c r="B31" s="105"/>
      <c r="C31" s="104"/>
      <c r="D31" s="103"/>
      <c r="E31" s="103"/>
      <c r="F31" s="99"/>
      <c r="G31" s="99"/>
      <c r="H31" s="34"/>
      <c r="I31" s="34"/>
      <c r="J31" s="34"/>
    </row>
    <row r="32" s="78" customFormat="1" ht="15" customHeight="1" spans="1:10">
      <c r="A32" s="102" t="s">
        <v>74</v>
      </c>
      <c r="B32" s="106"/>
      <c r="C32" s="104"/>
      <c r="D32" s="103"/>
      <c r="E32" s="103"/>
      <c r="F32" s="99"/>
      <c r="G32" s="99"/>
      <c r="H32" s="34"/>
      <c r="I32" s="34"/>
      <c r="J32" s="34"/>
    </row>
    <row r="33" s="78" customFormat="1" ht="15" customHeight="1" spans="1:10">
      <c r="A33" s="102" t="s">
        <v>75</v>
      </c>
      <c r="B33" s="106"/>
      <c r="C33" s="104">
        <f>3500+2819+56254+5000</f>
        <v>67573</v>
      </c>
      <c r="D33" s="103"/>
      <c r="E33" s="103"/>
      <c r="F33" s="99"/>
      <c r="G33" s="99"/>
      <c r="H33" s="34"/>
      <c r="I33" s="34"/>
      <c r="J33" s="34"/>
    </row>
    <row r="34" s="78" customFormat="1" ht="15" customHeight="1" spans="1:10">
      <c r="A34" s="102" t="s">
        <v>76</v>
      </c>
      <c r="B34" s="105"/>
      <c r="C34" s="104"/>
      <c r="D34" s="103"/>
      <c r="E34" s="103"/>
      <c r="F34" s="99"/>
      <c r="G34" s="99"/>
      <c r="H34" s="34"/>
      <c r="I34" s="34"/>
      <c r="J34" s="34"/>
    </row>
    <row r="35" s="79" customFormat="1" ht="15" customHeight="1" spans="1:10">
      <c r="A35" s="102"/>
      <c r="B35" s="103"/>
      <c r="C35" s="104"/>
      <c r="D35" s="103"/>
      <c r="E35" s="103"/>
      <c r="F35" s="97"/>
      <c r="G35" s="97"/>
      <c r="H35" s="107"/>
      <c r="I35" s="107"/>
      <c r="J35" s="107"/>
    </row>
    <row r="36" s="77" customFormat="1" spans="1:10">
      <c r="A36" s="108" t="s">
        <v>77</v>
      </c>
      <c r="B36" s="105"/>
      <c r="C36" s="105">
        <f>C5+C30+C33+C34+C31+C32</f>
        <v>850202</v>
      </c>
      <c r="D36" s="103"/>
      <c r="E36" s="103"/>
      <c r="F36" s="97"/>
      <c r="G36" s="97"/>
      <c r="H36" s="80"/>
      <c r="I36" s="80"/>
      <c r="J36" s="80"/>
    </row>
    <row r="37" s="77" customFormat="1" spans="6:10">
      <c r="F37" s="97"/>
      <c r="G37" s="97"/>
      <c r="H37" s="80"/>
      <c r="I37" s="80"/>
      <c r="J37" s="80"/>
    </row>
    <row r="38" s="77" customFormat="1" spans="6:10">
      <c r="F38" s="97"/>
      <c r="G38" s="97"/>
      <c r="H38" s="80"/>
      <c r="I38" s="80"/>
      <c r="J38" s="80"/>
    </row>
    <row r="39" s="77" customFormat="1" spans="6:10">
      <c r="F39" s="97"/>
      <c r="G39" s="97"/>
      <c r="H39" s="80"/>
      <c r="I39" s="80"/>
      <c r="J39" s="80"/>
    </row>
    <row r="40" s="77" customFormat="1" spans="6:10">
      <c r="F40" s="97"/>
      <c r="G40" s="97"/>
      <c r="H40" s="80"/>
      <c r="I40" s="80"/>
      <c r="J40" s="80"/>
    </row>
    <row r="41" s="77" customFormat="1" spans="6:10">
      <c r="F41" s="97"/>
      <c r="G41" s="97"/>
      <c r="H41" s="80"/>
      <c r="I41" s="80"/>
      <c r="J41" s="80"/>
    </row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6"/>
  <sheetViews>
    <sheetView tabSelected="1" zoomScale="85" zoomScaleNormal="85" workbookViewId="0">
      <selection activeCell="F22" sqref="F22"/>
    </sheetView>
  </sheetViews>
  <sheetFormatPr defaultColWidth="9" defaultRowHeight="14.25" outlineLevelCol="5"/>
  <cols>
    <col min="1" max="1" width="30.875" style="54" customWidth="1"/>
    <col min="2" max="2" width="51.6083333333333" style="54" customWidth="1"/>
    <col min="3" max="3" width="19.1166666666667" style="54" customWidth="1"/>
    <col min="4" max="4" width="15.875"/>
    <col min="5" max="5" width="11.75"/>
  </cols>
  <sheetData>
    <row r="1" s="50" customFormat="1" ht="40" customHeight="1" spans="1:3">
      <c r="A1" s="55" t="s">
        <v>78</v>
      </c>
      <c r="B1" s="55"/>
      <c r="C1" s="55"/>
    </row>
    <row r="2" s="50" customFormat="1" ht="26" customHeight="1" spans="1:3">
      <c r="A2" s="56"/>
      <c r="B2" s="57"/>
      <c r="C2" s="58" t="s">
        <v>5</v>
      </c>
    </row>
    <row r="3" s="50" customFormat="1" ht="30" customHeight="1" spans="1:3">
      <c r="A3" s="59" t="s">
        <v>79</v>
      </c>
      <c r="B3" s="60" t="s">
        <v>80</v>
      </c>
      <c r="C3" s="61" t="s">
        <v>81</v>
      </c>
    </row>
    <row r="4" s="50" customFormat="1" ht="22" customHeight="1" spans="1:3">
      <c r="A4" s="62"/>
      <c r="B4" s="63" t="s">
        <v>82</v>
      </c>
      <c r="C4" s="64">
        <v>362600.17586</v>
      </c>
    </row>
    <row r="5" s="51" customFormat="1" ht="22" customHeight="1" spans="1:3">
      <c r="A5" s="65" t="s">
        <v>83</v>
      </c>
      <c r="B5" s="66" t="s">
        <v>84</v>
      </c>
      <c r="C5" s="67">
        <v>52307.320784</v>
      </c>
    </row>
    <row r="6" s="52" customFormat="1" ht="22" customHeight="1" spans="1:3">
      <c r="A6" s="65" t="s">
        <v>85</v>
      </c>
      <c r="B6" s="66" t="s">
        <v>86</v>
      </c>
      <c r="C6" s="68">
        <v>302.63</v>
      </c>
    </row>
    <row r="7" s="52" customFormat="1" ht="22" customHeight="1" spans="1:3">
      <c r="A7" s="65" t="s">
        <v>87</v>
      </c>
      <c r="B7" s="69" t="s">
        <v>88</v>
      </c>
      <c r="C7" s="68">
        <v>188.73</v>
      </c>
    </row>
    <row r="8" s="52" customFormat="1" ht="22" customHeight="1" spans="1:3">
      <c r="A8" s="65" t="s">
        <v>89</v>
      </c>
      <c r="B8" s="69" t="s">
        <v>90</v>
      </c>
      <c r="C8" s="68">
        <v>51.6</v>
      </c>
    </row>
    <row r="9" s="52" customFormat="1" ht="22" customHeight="1" spans="1:3">
      <c r="A9" s="65" t="s">
        <v>91</v>
      </c>
      <c r="B9" s="69" t="s">
        <v>92</v>
      </c>
      <c r="C9" s="68">
        <v>55.7</v>
      </c>
    </row>
    <row r="10" s="52" customFormat="1" ht="22" customHeight="1" spans="1:3">
      <c r="A10" s="65" t="s">
        <v>93</v>
      </c>
      <c r="B10" s="69" t="s">
        <v>94</v>
      </c>
      <c r="C10" s="68">
        <v>6.6</v>
      </c>
    </row>
    <row r="11" s="52" customFormat="1" ht="22" customHeight="1" spans="1:3">
      <c r="A11" s="65" t="s">
        <v>95</v>
      </c>
      <c r="B11" s="69" t="s">
        <v>96</v>
      </c>
      <c r="C11" s="68">
        <v>224.55</v>
      </c>
    </row>
    <row r="12" s="52" customFormat="1" ht="22" customHeight="1" spans="1:3">
      <c r="A12" s="65" t="s">
        <v>97</v>
      </c>
      <c r="B12" s="69" t="s">
        <v>88</v>
      </c>
      <c r="C12" s="68">
        <v>162.25</v>
      </c>
    </row>
    <row r="13" s="52" customFormat="1" ht="22" customHeight="1" spans="1:3">
      <c r="A13" s="65" t="s">
        <v>98</v>
      </c>
      <c r="B13" s="69" t="s">
        <v>90</v>
      </c>
      <c r="C13" s="68">
        <v>23</v>
      </c>
    </row>
    <row r="14" s="52" customFormat="1" ht="22" customHeight="1" spans="1:3">
      <c r="A14" s="65" t="s">
        <v>99</v>
      </c>
      <c r="B14" s="69" t="s">
        <v>100</v>
      </c>
      <c r="C14" s="68">
        <v>39.3</v>
      </c>
    </row>
    <row r="15" s="52" customFormat="1" ht="22" customHeight="1" spans="1:3">
      <c r="A15" s="65" t="s">
        <v>101</v>
      </c>
      <c r="B15" s="69" t="s">
        <v>102</v>
      </c>
      <c r="C15" s="68">
        <v>14539.336431</v>
      </c>
    </row>
    <row r="16" s="52" customFormat="1" ht="22" customHeight="1" spans="1:3">
      <c r="A16" s="65" t="s">
        <v>103</v>
      </c>
      <c r="B16" s="69" t="s">
        <v>88</v>
      </c>
      <c r="C16" s="68">
        <v>3631.27</v>
      </c>
    </row>
    <row r="17" s="52" customFormat="1" ht="22" customHeight="1" spans="1:3">
      <c r="A17" s="65" t="s">
        <v>104</v>
      </c>
      <c r="B17" s="69" t="s">
        <v>90</v>
      </c>
      <c r="C17" s="68">
        <v>83.42615</v>
      </c>
    </row>
    <row r="18" s="52" customFormat="1" ht="22" customHeight="1" spans="1:3">
      <c r="A18" s="65" t="s">
        <v>105</v>
      </c>
      <c r="B18" s="69" t="s">
        <v>106</v>
      </c>
      <c r="C18" s="68">
        <v>1738.7</v>
      </c>
    </row>
    <row r="19" s="52" customFormat="1" ht="22" customHeight="1" spans="1:3">
      <c r="A19" s="65" t="s">
        <v>107</v>
      </c>
      <c r="B19" s="69" t="s">
        <v>108</v>
      </c>
      <c r="C19" s="68">
        <v>3110.9117</v>
      </c>
    </row>
    <row r="20" s="52" customFormat="1" ht="22" customHeight="1" spans="1:3">
      <c r="A20" s="65" t="s">
        <v>109</v>
      </c>
      <c r="B20" s="69" t="s">
        <v>110</v>
      </c>
      <c r="C20" s="68">
        <v>5975.028581</v>
      </c>
    </row>
    <row r="21" s="52" customFormat="1" ht="22" customHeight="1" spans="1:3">
      <c r="A21" s="65" t="s">
        <v>111</v>
      </c>
      <c r="B21" s="69" t="s">
        <v>112</v>
      </c>
      <c r="C21" s="68">
        <v>438.46</v>
      </c>
    </row>
    <row r="22" s="52" customFormat="1" ht="22" customHeight="1" spans="1:3">
      <c r="A22" s="65" t="s">
        <v>113</v>
      </c>
      <c r="B22" s="69" t="s">
        <v>88</v>
      </c>
      <c r="C22" s="68">
        <v>105.61</v>
      </c>
    </row>
    <row r="23" s="52" customFormat="1" ht="22" customHeight="1" spans="1:3">
      <c r="A23" s="65" t="s">
        <v>114</v>
      </c>
      <c r="B23" s="69" t="s">
        <v>90</v>
      </c>
      <c r="C23" s="68">
        <v>91.1</v>
      </c>
    </row>
    <row r="24" s="52" customFormat="1" ht="22" customHeight="1" spans="1:3">
      <c r="A24" s="65" t="s">
        <v>115</v>
      </c>
      <c r="B24" s="69" t="s">
        <v>108</v>
      </c>
      <c r="C24" s="68">
        <v>241.75</v>
      </c>
    </row>
    <row r="25" s="52" customFormat="1" ht="22" customHeight="1" spans="1:3">
      <c r="A25" s="65" t="s">
        <v>116</v>
      </c>
      <c r="B25" s="69" t="s">
        <v>117</v>
      </c>
      <c r="C25" s="68">
        <v>164.81</v>
      </c>
    </row>
    <row r="26" s="52" customFormat="1" ht="22" customHeight="1" spans="1:3">
      <c r="A26" s="65" t="s">
        <v>118</v>
      </c>
      <c r="B26" s="69" t="s">
        <v>88</v>
      </c>
      <c r="C26" s="68">
        <v>65.62</v>
      </c>
    </row>
    <row r="27" s="52" customFormat="1" ht="22" customHeight="1" spans="1:3">
      <c r="A27" s="65" t="s">
        <v>119</v>
      </c>
      <c r="B27" s="69" t="s">
        <v>90</v>
      </c>
      <c r="C27" s="68">
        <v>10.4</v>
      </c>
    </row>
    <row r="28" s="52" customFormat="1" ht="22" customHeight="1" spans="1:3">
      <c r="A28" s="65" t="s">
        <v>120</v>
      </c>
      <c r="B28" s="69" t="s">
        <v>108</v>
      </c>
      <c r="C28" s="68">
        <v>88.79</v>
      </c>
    </row>
    <row r="29" s="52" customFormat="1" ht="22" customHeight="1" spans="1:3">
      <c r="A29" s="65" t="s">
        <v>121</v>
      </c>
      <c r="B29" s="69" t="s">
        <v>122</v>
      </c>
      <c r="C29" s="68">
        <v>2031.22</v>
      </c>
    </row>
    <row r="30" s="52" customFormat="1" ht="22" customHeight="1" spans="1:3">
      <c r="A30" s="65" t="s">
        <v>123</v>
      </c>
      <c r="B30" s="69" t="s">
        <v>88</v>
      </c>
      <c r="C30" s="68">
        <v>193.48</v>
      </c>
    </row>
    <row r="31" s="52" customFormat="1" ht="22" customHeight="1" spans="1:3">
      <c r="A31" s="65" t="s">
        <v>124</v>
      </c>
      <c r="B31" s="69" t="s">
        <v>90</v>
      </c>
      <c r="C31" s="68">
        <v>135</v>
      </c>
    </row>
    <row r="32" s="52" customFormat="1" ht="22" customHeight="1" spans="1:3">
      <c r="A32" s="65" t="s">
        <v>125</v>
      </c>
      <c r="B32" s="69" t="s">
        <v>108</v>
      </c>
      <c r="C32" s="68">
        <v>322.54</v>
      </c>
    </row>
    <row r="33" s="52" customFormat="1" ht="22" customHeight="1" spans="1:3">
      <c r="A33" s="65" t="s">
        <v>126</v>
      </c>
      <c r="B33" s="69" t="s">
        <v>127</v>
      </c>
      <c r="C33" s="68">
        <v>1380.2</v>
      </c>
    </row>
    <row r="34" s="52" customFormat="1" ht="22" customHeight="1" spans="1:3">
      <c r="A34" s="65" t="s">
        <v>128</v>
      </c>
      <c r="B34" s="69" t="s">
        <v>129</v>
      </c>
      <c r="C34" s="68">
        <v>4816</v>
      </c>
    </row>
    <row r="35" s="52" customFormat="1" ht="22" customHeight="1" spans="1:3">
      <c r="A35" s="65" t="s">
        <v>130</v>
      </c>
      <c r="B35" s="69" t="s">
        <v>90</v>
      </c>
      <c r="C35" s="68">
        <v>3000</v>
      </c>
    </row>
    <row r="36" s="52" customFormat="1" ht="22" customHeight="1" spans="1:3">
      <c r="A36" s="65" t="s">
        <v>131</v>
      </c>
      <c r="B36" s="69" t="s">
        <v>132</v>
      </c>
      <c r="C36" s="68">
        <v>1816</v>
      </c>
    </row>
    <row r="37" s="52" customFormat="1" ht="22" customHeight="1" spans="1:3">
      <c r="A37" s="65" t="s">
        <v>133</v>
      </c>
      <c r="B37" s="69" t="s">
        <v>134</v>
      </c>
      <c r="C37" s="68">
        <v>203.18</v>
      </c>
    </row>
    <row r="38" s="52" customFormat="1" ht="22" customHeight="1" spans="1:3">
      <c r="A38" s="65" t="s">
        <v>135</v>
      </c>
      <c r="B38" s="69" t="s">
        <v>88</v>
      </c>
      <c r="C38" s="68">
        <v>72.47</v>
      </c>
    </row>
    <row r="39" s="52" customFormat="1" ht="22" customHeight="1" spans="1:3">
      <c r="A39" s="65" t="s">
        <v>136</v>
      </c>
      <c r="B39" s="69" t="s">
        <v>90</v>
      </c>
      <c r="C39" s="68">
        <v>49.1</v>
      </c>
    </row>
    <row r="40" s="52" customFormat="1" ht="22" customHeight="1" spans="1:3">
      <c r="A40" s="65" t="s">
        <v>137</v>
      </c>
      <c r="B40" s="69" t="s">
        <v>108</v>
      </c>
      <c r="C40" s="68">
        <v>81.61</v>
      </c>
    </row>
    <row r="41" s="52" customFormat="1" ht="22" customHeight="1" spans="1:3">
      <c r="A41" s="65" t="s">
        <v>138</v>
      </c>
      <c r="B41" s="69" t="s">
        <v>139</v>
      </c>
      <c r="C41" s="68">
        <v>1189.27</v>
      </c>
    </row>
    <row r="42" s="52" customFormat="1" ht="22" customHeight="1" spans="1:3">
      <c r="A42" s="65" t="s">
        <v>140</v>
      </c>
      <c r="B42" s="69" t="s">
        <v>88</v>
      </c>
      <c r="C42" s="68">
        <v>532.12</v>
      </c>
    </row>
    <row r="43" s="52" customFormat="1" ht="22" customHeight="1" spans="1:3">
      <c r="A43" s="65" t="s">
        <v>141</v>
      </c>
      <c r="B43" s="69" t="s">
        <v>90</v>
      </c>
      <c r="C43" s="68">
        <v>184.9</v>
      </c>
    </row>
    <row r="44" s="52" customFormat="1" ht="22" customHeight="1" spans="1:3">
      <c r="A44" s="65" t="s">
        <v>142</v>
      </c>
      <c r="B44" s="69" t="s">
        <v>108</v>
      </c>
      <c r="C44" s="68">
        <v>472.25</v>
      </c>
    </row>
    <row r="45" s="52" customFormat="1" ht="22" customHeight="1" spans="1:3">
      <c r="A45" s="65" t="s">
        <v>143</v>
      </c>
      <c r="B45" s="69" t="s">
        <v>144</v>
      </c>
      <c r="C45" s="68">
        <v>2202.89</v>
      </c>
    </row>
    <row r="46" s="52" customFormat="1" ht="22" customHeight="1" spans="1:3">
      <c r="A46" s="65" t="s">
        <v>145</v>
      </c>
      <c r="B46" s="69" t="s">
        <v>88</v>
      </c>
      <c r="C46" s="68">
        <v>73.65</v>
      </c>
    </row>
    <row r="47" s="52" customFormat="1" ht="22" customHeight="1" spans="1:3">
      <c r="A47" s="65" t="s">
        <v>146</v>
      </c>
      <c r="B47" s="69" t="s">
        <v>90</v>
      </c>
      <c r="C47" s="68">
        <v>15.1</v>
      </c>
    </row>
    <row r="48" s="52" customFormat="1" ht="22" customHeight="1" spans="1:3">
      <c r="A48" s="65" t="s">
        <v>147</v>
      </c>
      <c r="B48" s="69" t="s">
        <v>148</v>
      </c>
      <c r="C48" s="68">
        <v>1775</v>
      </c>
    </row>
    <row r="49" s="52" customFormat="1" ht="22" customHeight="1" spans="1:3">
      <c r="A49" s="65" t="s">
        <v>149</v>
      </c>
      <c r="B49" s="69" t="s">
        <v>108</v>
      </c>
      <c r="C49" s="68">
        <v>299.14</v>
      </c>
    </row>
    <row r="50" s="52" customFormat="1" ht="22" customHeight="1" spans="1:3">
      <c r="A50" s="65" t="s">
        <v>150</v>
      </c>
      <c r="B50" s="69" t="s">
        <v>151</v>
      </c>
      <c r="C50" s="68">
        <v>40</v>
      </c>
    </row>
    <row r="51" s="52" customFormat="1" ht="22" customHeight="1" spans="1:3">
      <c r="A51" s="65" t="s">
        <v>152</v>
      </c>
      <c r="B51" s="69" t="s">
        <v>153</v>
      </c>
      <c r="C51" s="68">
        <v>328.62</v>
      </c>
    </row>
    <row r="52" s="52" customFormat="1" ht="22" customHeight="1" spans="1:3">
      <c r="A52" s="65" t="s">
        <v>154</v>
      </c>
      <c r="B52" s="69" t="s">
        <v>88</v>
      </c>
      <c r="C52" s="68">
        <v>118.82</v>
      </c>
    </row>
    <row r="53" s="52" customFormat="1" ht="22" customHeight="1" spans="1:3">
      <c r="A53" s="65" t="s">
        <v>155</v>
      </c>
      <c r="B53" s="69" t="s">
        <v>156</v>
      </c>
      <c r="C53" s="68">
        <v>209.8</v>
      </c>
    </row>
    <row r="54" s="52" customFormat="1" ht="22" customHeight="1" spans="1:3">
      <c r="A54" s="65" t="s">
        <v>157</v>
      </c>
      <c r="B54" s="69" t="s">
        <v>158</v>
      </c>
      <c r="C54" s="68">
        <v>25.86</v>
      </c>
    </row>
    <row r="55" s="52" customFormat="1" ht="22" customHeight="1" spans="1:3">
      <c r="A55" s="65" t="s">
        <v>159</v>
      </c>
      <c r="B55" s="69" t="s">
        <v>88</v>
      </c>
      <c r="C55" s="68">
        <v>20.76</v>
      </c>
    </row>
    <row r="56" s="52" customFormat="1" ht="22" customHeight="1" spans="1:3">
      <c r="A56" s="65" t="s">
        <v>160</v>
      </c>
      <c r="B56" s="69" t="s">
        <v>90</v>
      </c>
      <c r="C56" s="68">
        <v>5.1</v>
      </c>
    </row>
    <row r="57" s="52" customFormat="1" ht="22" customHeight="1" spans="1:3">
      <c r="A57" s="65" t="s">
        <v>161</v>
      </c>
      <c r="B57" s="69" t="s">
        <v>162</v>
      </c>
      <c r="C57" s="68">
        <v>384.93</v>
      </c>
    </row>
    <row r="58" s="52" customFormat="1" ht="22" customHeight="1" spans="1:3">
      <c r="A58" s="65" t="s">
        <v>163</v>
      </c>
      <c r="B58" s="69" t="s">
        <v>88</v>
      </c>
      <c r="C58" s="68">
        <v>364.98</v>
      </c>
    </row>
    <row r="59" s="52" customFormat="1" ht="22" customHeight="1" spans="1:3">
      <c r="A59" s="65" t="s">
        <v>164</v>
      </c>
      <c r="B59" s="69" t="s">
        <v>90</v>
      </c>
      <c r="C59" s="68">
        <v>19.95</v>
      </c>
    </row>
    <row r="60" s="52" customFormat="1" ht="22" customHeight="1" spans="1:3">
      <c r="A60" s="65" t="s">
        <v>165</v>
      </c>
      <c r="B60" s="69" t="s">
        <v>166</v>
      </c>
      <c r="C60" s="68">
        <v>1466.879253</v>
      </c>
    </row>
    <row r="61" s="52" customFormat="1" ht="22" customHeight="1" spans="1:3">
      <c r="A61" s="65" t="s">
        <v>167</v>
      </c>
      <c r="B61" s="69" t="s">
        <v>88</v>
      </c>
      <c r="C61" s="68">
        <v>485.23</v>
      </c>
    </row>
    <row r="62" s="52" customFormat="1" ht="22" customHeight="1" spans="1:3">
      <c r="A62" s="65" t="s">
        <v>168</v>
      </c>
      <c r="B62" s="69" t="s">
        <v>90</v>
      </c>
      <c r="C62" s="68">
        <v>347.2</v>
      </c>
    </row>
    <row r="63" s="52" customFormat="1" ht="22" customHeight="1" spans="1:3">
      <c r="A63" s="65" t="s">
        <v>169</v>
      </c>
      <c r="B63" s="69" t="s">
        <v>106</v>
      </c>
      <c r="C63" s="68">
        <v>3.3</v>
      </c>
    </row>
    <row r="64" s="52" customFormat="1" ht="22" customHeight="1" spans="1:3">
      <c r="A64" s="70" t="s">
        <v>170</v>
      </c>
      <c r="B64" s="71" t="s">
        <v>171</v>
      </c>
      <c r="C64" s="68">
        <v>1.009253</v>
      </c>
    </row>
    <row r="65" s="52" customFormat="1" ht="22" customHeight="1" spans="1:3">
      <c r="A65" s="65" t="s">
        <v>172</v>
      </c>
      <c r="B65" s="69" t="s">
        <v>108</v>
      </c>
      <c r="C65" s="68">
        <v>617.54</v>
      </c>
    </row>
    <row r="66" s="52" customFormat="1" ht="22" customHeight="1" spans="1:3">
      <c r="A66" s="65" t="s">
        <v>173</v>
      </c>
      <c r="B66" s="69" t="s">
        <v>174</v>
      </c>
      <c r="C66" s="68">
        <v>12.6</v>
      </c>
    </row>
    <row r="67" s="52" customFormat="1" ht="22" customHeight="1" spans="1:3">
      <c r="A67" s="65" t="s">
        <v>175</v>
      </c>
      <c r="B67" s="69" t="s">
        <v>176</v>
      </c>
      <c r="C67" s="68">
        <v>729.9181</v>
      </c>
    </row>
    <row r="68" s="52" customFormat="1" ht="22" customHeight="1" spans="1:3">
      <c r="A68" s="65" t="s">
        <v>177</v>
      </c>
      <c r="B68" s="69" t="s">
        <v>88</v>
      </c>
      <c r="C68" s="68">
        <v>121.58</v>
      </c>
    </row>
    <row r="69" s="52" customFormat="1" ht="22" customHeight="1" spans="1:3">
      <c r="A69" s="65" t="s">
        <v>178</v>
      </c>
      <c r="B69" s="69" t="s">
        <v>90</v>
      </c>
      <c r="C69" s="68">
        <v>136.8319</v>
      </c>
    </row>
    <row r="70" s="52" customFormat="1" ht="22" customHeight="1" spans="1:3">
      <c r="A70" s="65" t="s">
        <v>179</v>
      </c>
      <c r="B70" s="69" t="s">
        <v>106</v>
      </c>
      <c r="C70" s="68">
        <v>3</v>
      </c>
    </row>
    <row r="71" s="52" customFormat="1" ht="22" customHeight="1" spans="1:3">
      <c r="A71" s="65" t="s">
        <v>180</v>
      </c>
      <c r="B71" s="69" t="s">
        <v>108</v>
      </c>
      <c r="C71" s="68">
        <v>237.86</v>
      </c>
    </row>
    <row r="72" s="52" customFormat="1" ht="22" customHeight="1" spans="1:3">
      <c r="A72" s="65" t="s">
        <v>181</v>
      </c>
      <c r="B72" s="69" t="s">
        <v>182</v>
      </c>
      <c r="C72" s="68">
        <v>230.6462</v>
      </c>
    </row>
    <row r="73" s="52" customFormat="1" ht="22" customHeight="1" spans="1:3">
      <c r="A73" s="65" t="s">
        <v>183</v>
      </c>
      <c r="B73" s="69" t="s">
        <v>184</v>
      </c>
      <c r="C73" s="68">
        <v>711.49</v>
      </c>
    </row>
    <row r="74" s="52" customFormat="1" ht="22" customHeight="1" spans="1:3">
      <c r="A74" s="65" t="s">
        <v>185</v>
      </c>
      <c r="B74" s="69" t="s">
        <v>88</v>
      </c>
      <c r="C74" s="68">
        <v>103.61</v>
      </c>
    </row>
    <row r="75" s="52" customFormat="1" ht="22" customHeight="1" spans="1:3">
      <c r="A75" s="65" t="s">
        <v>186</v>
      </c>
      <c r="B75" s="69" t="s">
        <v>90</v>
      </c>
      <c r="C75" s="68">
        <v>440.5</v>
      </c>
    </row>
    <row r="76" s="52" customFormat="1" ht="22" customHeight="1" spans="1:3">
      <c r="A76" s="65" t="s">
        <v>187</v>
      </c>
      <c r="B76" s="69" t="s">
        <v>108</v>
      </c>
      <c r="C76" s="68">
        <v>167.38</v>
      </c>
    </row>
    <row r="77" s="52" customFormat="1" ht="22" customHeight="1" spans="1:3">
      <c r="A77" s="65" t="s">
        <v>188</v>
      </c>
      <c r="B77" s="69" t="s">
        <v>189</v>
      </c>
      <c r="C77" s="68">
        <v>97.7</v>
      </c>
    </row>
    <row r="78" s="52" customFormat="1" ht="22" customHeight="1" spans="1:3">
      <c r="A78" s="65" t="s">
        <v>190</v>
      </c>
      <c r="B78" s="69" t="s">
        <v>88</v>
      </c>
      <c r="C78" s="68">
        <v>80.2</v>
      </c>
    </row>
    <row r="79" s="52" customFormat="1" ht="22" customHeight="1" spans="1:3">
      <c r="A79" s="65" t="s">
        <v>191</v>
      </c>
      <c r="B79" s="69" t="s">
        <v>90</v>
      </c>
      <c r="C79" s="68">
        <v>17.5</v>
      </c>
    </row>
    <row r="80" s="52" customFormat="1" ht="22" customHeight="1" spans="1:3">
      <c r="A80" s="65" t="s">
        <v>192</v>
      </c>
      <c r="B80" s="69" t="s">
        <v>193</v>
      </c>
      <c r="C80" s="68">
        <v>1565.417</v>
      </c>
    </row>
    <row r="81" s="52" customFormat="1" ht="22" customHeight="1" spans="1:3">
      <c r="A81" s="65" t="s">
        <v>194</v>
      </c>
      <c r="B81" s="69" t="s">
        <v>88</v>
      </c>
      <c r="C81" s="68">
        <v>688.71</v>
      </c>
    </row>
    <row r="82" s="52" customFormat="1" ht="22" customHeight="1" spans="1:3">
      <c r="A82" s="65" t="s">
        <v>195</v>
      </c>
      <c r="B82" s="69" t="s">
        <v>90</v>
      </c>
      <c r="C82" s="68">
        <v>234.957</v>
      </c>
    </row>
    <row r="83" s="52" customFormat="1" ht="22" customHeight="1" spans="1:3">
      <c r="A83" s="65" t="s">
        <v>196</v>
      </c>
      <c r="B83" s="69" t="s">
        <v>108</v>
      </c>
      <c r="C83" s="68">
        <v>641.75</v>
      </c>
    </row>
    <row r="84" s="52" customFormat="1" ht="22" customHeight="1" spans="1:3">
      <c r="A84" s="65" t="s">
        <v>197</v>
      </c>
      <c r="B84" s="69" t="s">
        <v>198</v>
      </c>
      <c r="C84" s="68">
        <v>8826.68</v>
      </c>
    </row>
    <row r="85" s="52" customFormat="1" ht="22" customHeight="1" spans="1:3">
      <c r="A85" s="65" t="s">
        <v>199</v>
      </c>
      <c r="B85" s="69" t="s">
        <v>88</v>
      </c>
      <c r="C85" s="68">
        <v>152.72</v>
      </c>
    </row>
    <row r="86" s="52" customFormat="1" ht="22" customHeight="1" spans="1:3">
      <c r="A86" s="65" t="s">
        <v>200</v>
      </c>
      <c r="B86" s="69" t="s">
        <v>90</v>
      </c>
      <c r="C86" s="68">
        <v>5</v>
      </c>
    </row>
    <row r="87" s="52" customFormat="1" ht="22" customHeight="1" spans="1:3">
      <c r="A87" s="65" t="s">
        <v>201</v>
      </c>
      <c r="B87" s="69" t="s">
        <v>171</v>
      </c>
      <c r="C87" s="68">
        <v>970.79</v>
      </c>
    </row>
    <row r="88" s="52" customFormat="1" ht="22" customHeight="1" spans="1:3">
      <c r="A88" s="65" t="s">
        <v>202</v>
      </c>
      <c r="B88" s="69" t="s">
        <v>203</v>
      </c>
      <c r="C88" s="68">
        <v>7698.17</v>
      </c>
    </row>
    <row r="89" s="52" customFormat="1" ht="22" customHeight="1" spans="1:3">
      <c r="A89" s="65" t="s">
        <v>204</v>
      </c>
      <c r="B89" s="69" t="s">
        <v>205</v>
      </c>
      <c r="C89" s="68">
        <v>1120.48</v>
      </c>
    </row>
    <row r="90" s="52" customFormat="1" ht="22" customHeight="1" spans="1:3">
      <c r="A90" s="65" t="s">
        <v>206</v>
      </c>
      <c r="B90" s="69" t="s">
        <v>88</v>
      </c>
      <c r="C90" s="68">
        <v>102.42</v>
      </c>
    </row>
    <row r="91" s="52" customFormat="1" ht="22" customHeight="1" spans="1:3">
      <c r="A91" s="65" t="s">
        <v>207</v>
      </c>
      <c r="B91" s="69" t="s">
        <v>208</v>
      </c>
      <c r="C91" s="68">
        <v>1018.06</v>
      </c>
    </row>
    <row r="92" s="52" customFormat="1" ht="22" customHeight="1" spans="1:3">
      <c r="A92" s="65" t="s">
        <v>209</v>
      </c>
      <c r="B92" s="69" t="s">
        <v>210</v>
      </c>
      <c r="C92" s="68">
        <v>10937</v>
      </c>
    </row>
    <row r="93" s="52" customFormat="1" ht="22" customHeight="1" spans="1:3">
      <c r="A93" s="65" t="s">
        <v>211</v>
      </c>
      <c r="B93" s="69" t="s">
        <v>212</v>
      </c>
      <c r="C93" s="68">
        <v>10937</v>
      </c>
    </row>
    <row r="94" s="52" customFormat="1" ht="22" customHeight="1" spans="1:3">
      <c r="A94" s="65" t="s">
        <v>213</v>
      </c>
      <c r="B94" s="69" t="s">
        <v>214</v>
      </c>
      <c r="C94" s="68">
        <v>138</v>
      </c>
    </row>
    <row r="95" s="52" customFormat="1" ht="22" customHeight="1" spans="1:3">
      <c r="A95" s="65" t="s">
        <v>215</v>
      </c>
      <c r="B95" s="69" t="s">
        <v>216</v>
      </c>
      <c r="C95" s="68">
        <v>138</v>
      </c>
    </row>
    <row r="96" s="52" customFormat="1" ht="22" customHeight="1" spans="1:3">
      <c r="A96" s="65" t="s">
        <v>217</v>
      </c>
      <c r="B96" s="69" t="s">
        <v>218</v>
      </c>
      <c r="C96" s="68">
        <v>138</v>
      </c>
    </row>
    <row r="97" s="52" customFormat="1" ht="22" customHeight="1" spans="1:3">
      <c r="A97" s="65" t="s">
        <v>219</v>
      </c>
      <c r="B97" s="69" t="s">
        <v>220</v>
      </c>
      <c r="C97" s="68">
        <v>8275.822964</v>
      </c>
    </row>
    <row r="98" s="52" customFormat="1" ht="22" customHeight="1" spans="1:3">
      <c r="A98" s="65" t="s">
        <v>221</v>
      </c>
      <c r="B98" s="69" t="s">
        <v>222</v>
      </c>
      <c r="C98" s="68">
        <v>7444.71</v>
      </c>
    </row>
    <row r="99" s="52" customFormat="1" ht="22" customHeight="1" spans="1:3">
      <c r="A99" s="65" t="s">
        <v>223</v>
      </c>
      <c r="B99" s="69" t="s">
        <v>224</v>
      </c>
      <c r="C99" s="68">
        <v>7444.71</v>
      </c>
    </row>
    <row r="100" s="52" customFormat="1" ht="22" customHeight="1" spans="1:3">
      <c r="A100" s="65" t="s">
        <v>225</v>
      </c>
      <c r="B100" s="69" t="s">
        <v>226</v>
      </c>
      <c r="C100" s="68">
        <v>30</v>
      </c>
    </row>
    <row r="101" s="52" customFormat="1" ht="22" customHeight="1" spans="1:3">
      <c r="A101" s="65" t="s">
        <v>227</v>
      </c>
      <c r="B101" s="69" t="s">
        <v>228</v>
      </c>
      <c r="C101" s="68">
        <v>30</v>
      </c>
    </row>
    <row r="102" s="52" customFormat="1" ht="22" customHeight="1" spans="1:3">
      <c r="A102" s="65" t="s">
        <v>229</v>
      </c>
      <c r="B102" s="69" t="s">
        <v>230</v>
      </c>
      <c r="C102" s="68">
        <v>801.112964</v>
      </c>
    </row>
    <row r="103" s="52" customFormat="1" ht="22" customHeight="1" spans="1:3">
      <c r="A103" s="65" t="s">
        <v>231</v>
      </c>
      <c r="B103" s="69" t="s">
        <v>88</v>
      </c>
      <c r="C103" s="68">
        <v>376</v>
      </c>
    </row>
    <row r="104" s="52" customFormat="1" ht="22" customHeight="1" spans="1:3">
      <c r="A104" s="65" t="s">
        <v>232</v>
      </c>
      <c r="B104" s="69" t="s">
        <v>233</v>
      </c>
      <c r="C104" s="68">
        <v>36</v>
      </c>
    </row>
    <row r="105" s="53" customFormat="1" ht="22" customHeight="1" spans="1:3">
      <c r="A105" s="65" t="s">
        <v>234</v>
      </c>
      <c r="B105" s="69" t="s">
        <v>235</v>
      </c>
      <c r="C105" s="68">
        <v>7.7</v>
      </c>
    </row>
    <row r="106" s="52" customFormat="1" ht="22" customHeight="1" spans="1:3">
      <c r="A106" s="65" t="s">
        <v>236</v>
      </c>
      <c r="B106" s="69" t="s">
        <v>237</v>
      </c>
      <c r="C106" s="68">
        <v>120</v>
      </c>
    </row>
    <row r="107" s="52" customFormat="1" ht="22" customHeight="1" spans="1:3">
      <c r="A107" s="65" t="s">
        <v>238</v>
      </c>
      <c r="B107" s="69" t="s">
        <v>239</v>
      </c>
      <c r="C107" s="68">
        <v>97</v>
      </c>
    </row>
    <row r="108" s="52" customFormat="1" ht="22" customHeight="1" spans="1:3">
      <c r="A108" s="65" t="s">
        <v>240</v>
      </c>
      <c r="B108" s="69" t="s">
        <v>241</v>
      </c>
      <c r="C108" s="68">
        <v>16.9674</v>
      </c>
    </row>
    <row r="109" s="52" customFormat="1" ht="22" customHeight="1" spans="1:3">
      <c r="A109" s="65" t="s">
        <v>242</v>
      </c>
      <c r="B109" s="69" t="s">
        <v>108</v>
      </c>
      <c r="C109" s="68">
        <v>100.95</v>
      </c>
    </row>
    <row r="110" s="52" customFormat="1" ht="22" customHeight="1" spans="1:3">
      <c r="A110" s="65" t="s">
        <v>243</v>
      </c>
      <c r="B110" s="69" t="s">
        <v>244</v>
      </c>
      <c r="C110" s="68">
        <v>46.495564</v>
      </c>
    </row>
    <row r="111" s="53" customFormat="1" ht="22" customHeight="1" spans="1:3">
      <c r="A111" s="65">
        <v>205</v>
      </c>
      <c r="B111" s="69" t="s">
        <v>245</v>
      </c>
      <c r="C111" s="67">
        <v>65125.287719</v>
      </c>
    </row>
    <row r="112" s="52" customFormat="1" ht="22" customHeight="1" spans="1:3">
      <c r="A112" s="65" t="s">
        <v>246</v>
      </c>
      <c r="B112" s="69" t="s">
        <v>247</v>
      </c>
      <c r="C112" s="68">
        <v>78</v>
      </c>
    </row>
    <row r="113" s="52" customFormat="1" ht="22" customHeight="1" spans="1:3">
      <c r="A113" s="65" t="s">
        <v>248</v>
      </c>
      <c r="B113" s="69" t="s">
        <v>88</v>
      </c>
      <c r="C113" s="68">
        <v>73</v>
      </c>
    </row>
    <row r="114" s="52" customFormat="1" ht="22" customHeight="1" spans="1:3">
      <c r="A114" s="65" t="s">
        <v>249</v>
      </c>
      <c r="B114" s="69" t="s">
        <v>90</v>
      </c>
      <c r="C114" s="68">
        <v>5</v>
      </c>
    </row>
    <row r="115" s="52" customFormat="1" ht="22" customHeight="1" spans="1:3">
      <c r="A115" s="65" t="s">
        <v>250</v>
      </c>
      <c r="B115" s="69" t="s">
        <v>251</v>
      </c>
      <c r="C115" s="68">
        <v>58761.554465</v>
      </c>
    </row>
    <row r="116" s="52" customFormat="1" ht="22" customHeight="1" spans="1:3">
      <c r="A116" s="65" t="s">
        <v>252</v>
      </c>
      <c r="B116" s="69" t="s">
        <v>253</v>
      </c>
      <c r="C116" s="68">
        <v>5551.924852</v>
      </c>
    </row>
    <row r="117" s="52" customFormat="1" ht="22" customHeight="1" spans="1:3">
      <c r="A117" s="65" t="s">
        <v>254</v>
      </c>
      <c r="B117" s="69" t="s">
        <v>255</v>
      </c>
      <c r="C117" s="68">
        <v>23199.769931</v>
      </c>
    </row>
    <row r="118" s="52" customFormat="1" ht="22" customHeight="1" spans="1:3">
      <c r="A118" s="65" t="s">
        <v>256</v>
      </c>
      <c r="B118" s="69" t="s">
        <v>257</v>
      </c>
      <c r="C118" s="68">
        <v>21839.2343</v>
      </c>
    </row>
    <row r="119" s="52" customFormat="1" ht="22" customHeight="1" spans="1:3">
      <c r="A119" s="65" t="s">
        <v>258</v>
      </c>
      <c r="B119" s="69" t="s">
        <v>259</v>
      </c>
      <c r="C119" s="68">
        <v>8162.625382</v>
      </c>
    </row>
    <row r="120" s="52" customFormat="1" ht="22" customHeight="1" spans="1:3">
      <c r="A120" s="65" t="s">
        <v>260</v>
      </c>
      <c r="B120" s="69" t="s">
        <v>261</v>
      </c>
      <c r="C120" s="68">
        <v>8</v>
      </c>
    </row>
    <row r="121" s="52" customFormat="1" ht="22" customHeight="1" spans="1:3">
      <c r="A121" s="70" t="s">
        <v>262</v>
      </c>
      <c r="B121" s="71" t="s">
        <v>263</v>
      </c>
      <c r="C121" s="68">
        <v>19.25</v>
      </c>
    </row>
    <row r="122" s="52" customFormat="1" ht="22" customHeight="1" spans="1:3">
      <c r="A122" s="70" t="s">
        <v>264</v>
      </c>
      <c r="B122" s="71" t="s">
        <v>265</v>
      </c>
      <c r="C122" s="68">
        <v>19.25</v>
      </c>
    </row>
    <row r="123" s="52" customFormat="1" ht="22" customHeight="1" spans="1:3">
      <c r="A123" s="65" t="s">
        <v>266</v>
      </c>
      <c r="B123" s="69" t="s">
        <v>267</v>
      </c>
      <c r="C123" s="68">
        <v>77</v>
      </c>
    </row>
    <row r="124" s="52" customFormat="1" ht="22" customHeight="1" spans="1:3">
      <c r="A124" s="65" t="s">
        <v>268</v>
      </c>
      <c r="B124" s="69" t="s">
        <v>269</v>
      </c>
      <c r="C124" s="68">
        <v>77</v>
      </c>
    </row>
    <row r="125" s="52" customFormat="1" ht="22" customHeight="1" spans="1:3">
      <c r="A125" s="65" t="s">
        <v>270</v>
      </c>
      <c r="B125" s="69" t="s">
        <v>271</v>
      </c>
      <c r="C125" s="68">
        <v>6189.483254</v>
      </c>
    </row>
    <row r="126" s="52" customFormat="1" ht="22" customHeight="1" spans="1:3">
      <c r="A126" s="65" t="s">
        <v>272</v>
      </c>
      <c r="B126" s="69" t="s">
        <v>273</v>
      </c>
      <c r="C126" s="68">
        <v>6189.483254</v>
      </c>
    </row>
    <row r="127" s="52" customFormat="1" ht="22" customHeight="1" spans="1:3">
      <c r="A127" s="65">
        <v>206</v>
      </c>
      <c r="B127" s="69" t="s">
        <v>274</v>
      </c>
      <c r="C127" s="68">
        <v>609.9</v>
      </c>
    </row>
    <row r="128" s="52" customFormat="1" ht="22" customHeight="1" spans="1:3">
      <c r="A128" s="65" t="s">
        <v>275</v>
      </c>
      <c r="B128" s="69" t="s">
        <v>276</v>
      </c>
      <c r="C128" s="68">
        <v>204.9</v>
      </c>
    </row>
    <row r="129" s="52" customFormat="1" ht="22" customHeight="1" spans="1:3">
      <c r="A129" s="65" t="s">
        <v>277</v>
      </c>
      <c r="B129" s="69" t="s">
        <v>88</v>
      </c>
      <c r="C129" s="68">
        <v>93</v>
      </c>
    </row>
    <row r="130" s="52" customFormat="1" ht="22" customHeight="1" spans="1:3">
      <c r="A130" s="65" t="s">
        <v>278</v>
      </c>
      <c r="B130" s="69" t="s">
        <v>90</v>
      </c>
      <c r="C130" s="68">
        <v>7</v>
      </c>
    </row>
    <row r="131" s="52" customFormat="1" ht="22" customHeight="1" spans="1:3">
      <c r="A131" s="65" t="s">
        <v>279</v>
      </c>
      <c r="B131" s="69" t="s">
        <v>280</v>
      </c>
      <c r="C131" s="68">
        <v>104.9</v>
      </c>
    </row>
    <row r="132" s="52" customFormat="1" ht="22" customHeight="1" spans="1:3">
      <c r="A132" s="65" t="s">
        <v>281</v>
      </c>
      <c r="B132" s="69" t="s">
        <v>282</v>
      </c>
      <c r="C132" s="68">
        <v>5</v>
      </c>
    </row>
    <row r="133" s="52" customFormat="1" ht="22" customHeight="1" spans="1:3">
      <c r="A133" s="65" t="s">
        <v>283</v>
      </c>
      <c r="B133" s="69" t="s">
        <v>284</v>
      </c>
      <c r="C133" s="68">
        <v>5</v>
      </c>
    </row>
    <row r="134" s="50" customFormat="1" ht="22" customHeight="1" spans="1:3">
      <c r="A134" s="65" t="s">
        <v>285</v>
      </c>
      <c r="B134" s="69" t="s">
        <v>286</v>
      </c>
      <c r="C134" s="68">
        <v>400</v>
      </c>
    </row>
    <row r="135" s="50" customFormat="1" ht="22" customHeight="1" spans="1:3">
      <c r="A135" s="65" t="s">
        <v>287</v>
      </c>
      <c r="B135" s="69" t="s">
        <v>288</v>
      </c>
      <c r="C135" s="68">
        <v>400</v>
      </c>
    </row>
    <row r="136" s="50" customFormat="1" ht="22" customHeight="1" spans="1:3">
      <c r="A136" s="65">
        <v>207</v>
      </c>
      <c r="B136" s="69" t="s">
        <v>289</v>
      </c>
      <c r="C136" s="67">
        <v>2259.157764</v>
      </c>
    </row>
    <row r="137" s="50" customFormat="1" ht="22" customHeight="1" spans="1:3">
      <c r="A137" s="65" t="s">
        <v>290</v>
      </c>
      <c r="B137" s="69" t="s">
        <v>291</v>
      </c>
      <c r="C137" s="68">
        <v>2259.157764</v>
      </c>
    </row>
    <row r="138" s="50" customFormat="1" ht="22" customHeight="1" spans="1:3">
      <c r="A138" s="65" t="s">
        <v>292</v>
      </c>
      <c r="B138" s="69" t="s">
        <v>88</v>
      </c>
      <c r="C138" s="68">
        <v>95.12</v>
      </c>
    </row>
    <row r="139" s="50" customFormat="1" ht="22" customHeight="1" spans="1:3">
      <c r="A139" s="65" t="s">
        <v>293</v>
      </c>
      <c r="B139" s="69" t="s">
        <v>294</v>
      </c>
      <c r="C139" s="68">
        <v>2164.037764</v>
      </c>
    </row>
    <row r="140" s="50" customFormat="1" ht="22" customHeight="1" spans="1:3">
      <c r="A140" s="65">
        <v>208</v>
      </c>
      <c r="B140" s="69" t="s">
        <v>295</v>
      </c>
      <c r="C140" s="67">
        <v>60343.748207</v>
      </c>
    </row>
    <row r="141" s="50" customFormat="1" ht="22" customHeight="1" spans="1:3">
      <c r="A141" s="65" t="s">
        <v>296</v>
      </c>
      <c r="B141" s="69" t="s">
        <v>297</v>
      </c>
      <c r="C141" s="68">
        <v>806.91</v>
      </c>
    </row>
    <row r="142" s="50" customFormat="1" ht="22" customHeight="1" spans="1:3">
      <c r="A142" s="65" t="s">
        <v>298</v>
      </c>
      <c r="B142" s="69" t="s">
        <v>88</v>
      </c>
      <c r="C142" s="68">
        <v>68</v>
      </c>
    </row>
    <row r="143" s="51" customFormat="1" ht="22" customHeight="1" spans="1:3">
      <c r="A143" s="65" t="s">
        <v>299</v>
      </c>
      <c r="B143" s="69" t="s">
        <v>90</v>
      </c>
      <c r="C143" s="68">
        <v>11</v>
      </c>
    </row>
    <row r="144" s="50" customFormat="1" ht="22" customHeight="1" spans="1:3">
      <c r="A144" s="65" t="s">
        <v>300</v>
      </c>
      <c r="B144" s="69" t="s">
        <v>301</v>
      </c>
      <c r="C144" s="68">
        <v>9</v>
      </c>
    </row>
    <row r="145" s="50" customFormat="1" ht="22" customHeight="1" spans="1:3">
      <c r="A145" s="65" t="s">
        <v>302</v>
      </c>
      <c r="B145" s="69" t="s">
        <v>303</v>
      </c>
      <c r="C145" s="68">
        <v>6.58</v>
      </c>
    </row>
    <row r="146" s="50" customFormat="1" ht="22" customHeight="1" spans="1:3">
      <c r="A146" s="65" t="s">
        <v>304</v>
      </c>
      <c r="B146" s="69" t="s">
        <v>108</v>
      </c>
      <c r="C146" s="68">
        <v>593.72</v>
      </c>
    </row>
    <row r="147" s="50" customFormat="1" ht="22" customHeight="1" spans="1:3">
      <c r="A147" s="65" t="s">
        <v>305</v>
      </c>
      <c r="B147" s="69" t="s">
        <v>306</v>
      </c>
      <c r="C147" s="68">
        <v>118.61</v>
      </c>
    </row>
    <row r="148" s="50" customFormat="1" ht="22" customHeight="1" spans="1:3">
      <c r="A148" s="65" t="s">
        <v>307</v>
      </c>
      <c r="B148" s="69" t="s">
        <v>308</v>
      </c>
      <c r="C148" s="68">
        <v>369.459462</v>
      </c>
    </row>
    <row r="149" s="50" customFormat="1" ht="22" customHeight="1" spans="1:3">
      <c r="A149" s="65" t="s">
        <v>309</v>
      </c>
      <c r="B149" s="69" t="s">
        <v>88</v>
      </c>
      <c r="C149" s="68">
        <v>66.76</v>
      </c>
    </row>
    <row r="150" s="50" customFormat="1" ht="22" customHeight="1" spans="1:3">
      <c r="A150" s="65" t="s">
        <v>310</v>
      </c>
      <c r="B150" s="69" t="s">
        <v>90</v>
      </c>
      <c r="C150" s="68">
        <v>2</v>
      </c>
    </row>
    <row r="151" s="50" customFormat="1" ht="22" customHeight="1" spans="1:3">
      <c r="A151" s="65" t="s">
        <v>311</v>
      </c>
      <c r="B151" s="69" t="s">
        <v>312</v>
      </c>
      <c r="C151" s="68">
        <v>1</v>
      </c>
    </row>
    <row r="152" s="50" customFormat="1" ht="22" customHeight="1" spans="1:3">
      <c r="A152" s="65" t="s">
        <v>313</v>
      </c>
      <c r="B152" s="69" t="s">
        <v>314</v>
      </c>
      <c r="C152" s="68">
        <v>40</v>
      </c>
    </row>
    <row r="153" s="50" customFormat="1" ht="22" customHeight="1" spans="1:3">
      <c r="A153" s="70" t="s">
        <v>315</v>
      </c>
      <c r="B153" s="71" t="s">
        <v>316</v>
      </c>
      <c r="C153" s="68">
        <v>19.099462</v>
      </c>
    </row>
    <row r="154" s="50" customFormat="1" ht="22" customHeight="1" spans="1:3">
      <c r="A154" s="65" t="s">
        <v>317</v>
      </c>
      <c r="B154" s="69" t="s">
        <v>318</v>
      </c>
      <c r="C154" s="68">
        <v>3</v>
      </c>
    </row>
    <row r="155" s="50" customFormat="1" ht="22" customHeight="1" spans="1:3">
      <c r="A155" s="65" t="s">
        <v>319</v>
      </c>
      <c r="B155" s="69" t="s">
        <v>320</v>
      </c>
      <c r="C155" s="68">
        <v>237.6</v>
      </c>
    </row>
    <row r="156" s="50" customFormat="1" ht="22" customHeight="1" spans="1:3">
      <c r="A156" s="65" t="s">
        <v>321</v>
      </c>
      <c r="B156" s="69" t="s">
        <v>322</v>
      </c>
      <c r="C156" s="68">
        <v>31951.96</v>
      </c>
    </row>
    <row r="157" s="50" customFormat="1" ht="22" customHeight="1" spans="1:3">
      <c r="A157" s="65" t="s">
        <v>323</v>
      </c>
      <c r="B157" s="69" t="s">
        <v>324</v>
      </c>
      <c r="C157" s="68">
        <v>222.8</v>
      </c>
    </row>
    <row r="158" s="50" customFormat="1" ht="22" customHeight="1" spans="1:3">
      <c r="A158" s="65" t="s">
        <v>325</v>
      </c>
      <c r="B158" s="69" t="s">
        <v>326</v>
      </c>
      <c r="C158" s="68">
        <v>719.34</v>
      </c>
    </row>
    <row r="159" s="50" customFormat="1" ht="22" customHeight="1" spans="1:3">
      <c r="A159" s="65" t="s">
        <v>327</v>
      </c>
      <c r="B159" s="69" t="s">
        <v>328</v>
      </c>
      <c r="C159" s="68">
        <v>9775.61</v>
      </c>
    </row>
    <row r="160" s="50" customFormat="1" ht="22" customHeight="1" spans="1:3">
      <c r="A160" s="65" t="s">
        <v>329</v>
      </c>
      <c r="B160" s="69" t="s">
        <v>330</v>
      </c>
      <c r="C160" s="68">
        <v>3108.38</v>
      </c>
    </row>
    <row r="161" s="50" customFormat="1" ht="22" customHeight="1" spans="1:3">
      <c r="A161" s="65" t="s">
        <v>331</v>
      </c>
      <c r="B161" s="69" t="s">
        <v>332</v>
      </c>
      <c r="C161" s="68">
        <v>18125</v>
      </c>
    </row>
    <row r="162" s="50" customFormat="1" ht="22" customHeight="1" spans="1:3">
      <c r="A162" s="65" t="s">
        <v>333</v>
      </c>
      <c r="B162" s="69" t="s">
        <v>334</v>
      </c>
      <c r="C162" s="68">
        <v>0.83</v>
      </c>
    </row>
    <row r="163" s="50" customFormat="1" ht="22" customHeight="1" spans="1:3">
      <c r="A163" s="65" t="s">
        <v>335</v>
      </c>
      <c r="B163" s="69" t="s">
        <v>336</v>
      </c>
      <c r="C163" s="68">
        <v>2710</v>
      </c>
    </row>
    <row r="164" s="50" customFormat="1" ht="22" customHeight="1" spans="1:3">
      <c r="A164" s="65" t="s">
        <v>337</v>
      </c>
      <c r="B164" s="69" t="s">
        <v>338</v>
      </c>
      <c r="C164" s="68">
        <v>79.5</v>
      </c>
    </row>
    <row r="165" s="50" customFormat="1" ht="22" customHeight="1" spans="1:3">
      <c r="A165" s="65" t="s">
        <v>339</v>
      </c>
      <c r="B165" s="69" t="s">
        <v>340</v>
      </c>
      <c r="C165" s="68">
        <v>5.5</v>
      </c>
    </row>
    <row r="166" s="50" customFormat="1" ht="22" customHeight="1" spans="1:3">
      <c r="A166" s="65" t="s">
        <v>341</v>
      </c>
      <c r="B166" s="69" t="s">
        <v>342</v>
      </c>
      <c r="C166" s="68">
        <v>1881</v>
      </c>
    </row>
    <row r="167" s="50" customFormat="1" ht="22" customHeight="1" spans="1:3">
      <c r="A167" s="65" t="s">
        <v>343</v>
      </c>
      <c r="B167" s="69" t="s">
        <v>344</v>
      </c>
      <c r="C167" s="68">
        <v>462</v>
      </c>
    </row>
    <row r="168" s="50" customFormat="1" ht="22" customHeight="1" spans="1:3">
      <c r="A168" s="65" t="s">
        <v>345</v>
      </c>
      <c r="B168" s="69" t="s">
        <v>346</v>
      </c>
      <c r="C168" s="68">
        <v>282</v>
      </c>
    </row>
    <row r="169" s="51" customFormat="1" ht="22" customHeight="1" spans="1:3">
      <c r="A169" s="65" t="s">
        <v>347</v>
      </c>
      <c r="B169" s="69" t="s">
        <v>348</v>
      </c>
      <c r="C169" s="68">
        <v>1302.63</v>
      </c>
    </row>
    <row r="170" s="50" customFormat="1" ht="22" customHeight="1" spans="1:3">
      <c r="A170" s="65" t="s">
        <v>349</v>
      </c>
      <c r="B170" s="69" t="s">
        <v>350</v>
      </c>
      <c r="C170" s="68">
        <v>639.3</v>
      </c>
    </row>
    <row r="171" s="50" customFormat="1" ht="22" customHeight="1" spans="1:3">
      <c r="A171" s="65" t="s">
        <v>351</v>
      </c>
      <c r="B171" s="69" t="s">
        <v>352</v>
      </c>
      <c r="C171" s="68">
        <v>184.96</v>
      </c>
    </row>
    <row r="172" s="50" customFormat="1" ht="22" customHeight="1" spans="1:3">
      <c r="A172" s="65" t="s">
        <v>353</v>
      </c>
      <c r="B172" s="69" t="s">
        <v>354</v>
      </c>
      <c r="C172" s="68">
        <v>376.4</v>
      </c>
    </row>
    <row r="173" s="50" customFormat="1" ht="22" customHeight="1" spans="1:3">
      <c r="A173" s="65" t="s">
        <v>355</v>
      </c>
      <c r="B173" s="69" t="s">
        <v>356</v>
      </c>
      <c r="C173" s="68">
        <v>101.97</v>
      </c>
    </row>
    <row r="174" s="50" customFormat="1" ht="22" customHeight="1" spans="1:3">
      <c r="A174" s="65" t="s">
        <v>357</v>
      </c>
      <c r="B174" s="69" t="s">
        <v>358</v>
      </c>
      <c r="C174" s="68">
        <v>341.580188</v>
      </c>
    </row>
    <row r="175" s="50" customFormat="1" ht="22" customHeight="1" spans="1:3">
      <c r="A175" s="65" t="s">
        <v>359</v>
      </c>
      <c r="B175" s="69" t="s">
        <v>360</v>
      </c>
      <c r="C175" s="68">
        <v>297.865318</v>
      </c>
    </row>
    <row r="176" s="50" customFormat="1" ht="22" customHeight="1" spans="1:3">
      <c r="A176" s="70" t="s">
        <v>361</v>
      </c>
      <c r="B176" s="71" t="s">
        <v>362</v>
      </c>
      <c r="C176" s="68">
        <v>21.71487</v>
      </c>
    </row>
    <row r="177" s="50" customFormat="1" ht="22" customHeight="1" spans="1:3">
      <c r="A177" s="70" t="s">
        <v>363</v>
      </c>
      <c r="B177" s="71" t="s">
        <v>364</v>
      </c>
      <c r="C177" s="68">
        <v>22</v>
      </c>
    </row>
    <row r="178" s="50" customFormat="1" ht="22" customHeight="1" spans="1:3">
      <c r="A178" s="65" t="s">
        <v>365</v>
      </c>
      <c r="B178" s="69" t="s">
        <v>366</v>
      </c>
      <c r="C178" s="68">
        <v>8955.201666</v>
      </c>
    </row>
    <row r="179" s="50" customFormat="1" ht="22" customHeight="1" spans="1:3">
      <c r="A179" s="65" t="s">
        <v>367</v>
      </c>
      <c r="B179" s="69" t="s">
        <v>368</v>
      </c>
      <c r="C179" s="68">
        <v>84.147366</v>
      </c>
    </row>
    <row r="180" s="50" customFormat="1" ht="22" customHeight="1" spans="1:3">
      <c r="A180" s="65" t="s">
        <v>369</v>
      </c>
      <c r="B180" s="69" t="s">
        <v>370</v>
      </c>
      <c r="C180" s="68">
        <v>325</v>
      </c>
    </row>
    <row r="181" s="50" customFormat="1" ht="22" customHeight="1" spans="1:3">
      <c r="A181" s="65" t="s">
        <v>371</v>
      </c>
      <c r="B181" s="71" t="s">
        <v>372</v>
      </c>
      <c r="C181" s="68">
        <v>8546.0543</v>
      </c>
    </row>
    <row r="182" s="50" customFormat="1" ht="22" customHeight="1" spans="1:3">
      <c r="A182" s="65" t="s">
        <v>373</v>
      </c>
      <c r="B182" s="69" t="s">
        <v>374</v>
      </c>
      <c r="C182" s="68">
        <v>316.318</v>
      </c>
    </row>
    <row r="183" s="50" customFormat="1" ht="22" customHeight="1" spans="1:3">
      <c r="A183" s="65" t="s">
        <v>375</v>
      </c>
      <c r="B183" s="69" t="s">
        <v>88</v>
      </c>
      <c r="C183" s="68">
        <v>41.45</v>
      </c>
    </row>
    <row r="184" s="50" customFormat="1" ht="22" customHeight="1" spans="1:3">
      <c r="A184" s="65" t="s">
        <v>376</v>
      </c>
      <c r="B184" s="69" t="s">
        <v>377</v>
      </c>
      <c r="C184" s="68">
        <v>180</v>
      </c>
    </row>
    <row r="185" s="50" customFormat="1" ht="22" customHeight="1" spans="1:3">
      <c r="A185" s="65" t="s">
        <v>378</v>
      </c>
      <c r="B185" s="69" t="s">
        <v>379</v>
      </c>
      <c r="C185" s="68">
        <v>94.868</v>
      </c>
    </row>
    <row r="186" s="50" customFormat="1" ht="22" customHeight="1" spans="1:3">
      <c r="A186" s="65" t="s">
        <v>380</v>
      </c>
      <c r="B186" s="69" t="s">
        <v>381</v>
      </c>
      <c r="C186" s="68">
        <v>22.17</v>
      </c>
    </row>
    <row r="187" s="50" customFormat="1" ht="22" customHeight="1" spans="1:3">
      <c r="A187" s="65" t="s">
        <v>382</v>
      </c>
      <c r="B187" s="69" t="s">
        <v>108</v>
      </c>
      <c r="C187" s="68">
        <v>21.31</v>
      </c>
    </row>
    <row r="188" s="50" customFormat="1" ht="22" customHeight="1" spans="1:3">
      <c r="A188" s="65" t="s">
        <v>383</v>
      </c>
      <c r="B188" s="69" t="s">
        <v>384</v>
      </c>
      <c r="C188" s="68">
        <v>0.86</v>
      </c>
    </row>
    <row r="189" s="50" customFormat="1" ht="22" customHeight="1" spans="1:3">
      <c r="A189" s="65" t="s">
        <v>385</v>
      </c>
      <c r="B189" s="69" t="s">
        <v>386</v>
      </c>
      <c r="C189" s="68">
        <v>1149.030272</v>
      </c>
    </row>
    <row r="190" s="50" customFormat="1" ht="22" customHeight="1" spans="1:3">
      <c r="A190" s="65" t="s">
        <v>387</v>
      </c>
      <c r="B190" s="69" t="s">
        <v>388</v>
      </c>
      <c r="C190" s="68">
        <v>1149.030272</v>
      </c>
    </row>
    <row r="191" s="51" customFormat="1" ht="22" customHeight="1" spans="1:3">
      <c r="A191" s="65" t="s">
        <v>389</v>
      </c>
      <c r="B191" s="69" t="s">
        <v>390</v>
      </c>
      <c r="C191" s="68">
        <v>25.5</v>
      </c>
    </row>
    <row r="192" s="50" customFormat="1" ht="22" customHeight="1" spans="1:3">
      <c r="A192" s="65" t="s">
        <v>391</v>
      </c>
      <c r="B192" s="69" t="s">
        <v>392</v>
      </c>
      <c r="C192" s="68">
        <v>25.5</v>
      </c>
    </row>
    <row r="193" s="50" customFormat="1" ht="22" customHeight="1" spans="1:3">
      <c r="A193" s="65" t="s">
        <v>393</v>
      </c>
      <c r="B193" s="69" t="s">
        <v>394</v>
      </c>
      <c r="C193" s="68">
        <v>256.372019</v>
      </c>
    </row>
    <row r="194" s="50" customFormat="1" ht="22" customHeight="1" spans="1:3">
      <c r="A194" s="65" t="s">
        <v>395</v>
      </c>
      <c r="B194" s="69" t="s">
        <v>396</v>
      </c>
      <c r="C194" s="68">
        <v>256.372019</v>
      </c>
    </row>
    <row r="195" s="50" customFormat="1" ht="22" customHeight="1" spans="1:3">
      <c r="A195" s="65" t="s">
        <v>397</v>
      </c>
      <c r="B195" s="69" t="s">
        <v>398</v>
      </c>
      <c r="C195" s="68">
        <v>5.7726</v>
      </c>
    </row>
    <row r="196" s="50" customFormat="1" ht="22" customHeight="1" spans="1:3">
      <c r="A196" s="65" t="s">
        <v>399</v>
      </c>
      <c r="B196" s="69" t="s">
        <v>400</v>
      </c>
      <c r="C196" s="68">
        <v>5.7726</v>
      </c>
    </row>
    <row r="197" s="50" customFormat="1" ht="22" customHeight="1" spans="1:3">
      <c r="A197" s="65" t="s">
        <v>401</v>
      </c>
      <c r="B197" s="69" t="s">
        <v>402</v>
      </c>
      <c r="C197" s="68">
        <v>3719</v>
      </c>
    </row>
    <row r="198" s="50" customFormat="1" ht="22" customHeight="1" spans="1:3">
      <c r="A198" s="65" t="s">
        <v>403</v>
      </c>
      <c r="B198" s="69" t="s">
        <v>404</v>
      </c>
      <c r="C198" s="68">
        <v>3300</v>
      </c>
    </row>
    <row r="199" s="50" customFormat="1" ht="22" customHeight="1" spans="1:3">
      <c r="A199" s="65" t="s">
        <v>405</v>
      </c>
      <c r="B199" s="69" t="s">
        <v>406</v>
      </c>
      <c r="C199" s="68">
        <v>419</v>
      </c>
    </row>
    <row r="200" s="50" customFormat="1" ht="22" customHeight="1" spans="1:3">
      <c r="A200" s="65" t="s">
        <v>407</v>
      </c>
      <c r="B200" s="69" t="s">
        <v>408</v>
      </c>
      <c r="C200" s="68">
        <v>5</v>
      </c>
    </row>
    <row r="201" s="50" customFormat="1" ht="22" customHeight="1" spans="1:3">
      <c r="A201" s="65" t="s">
        <v>409</v>
      </c>
      <c r="B201" s="69" t="s">
        <v>410</v>
      </c>
      <c r="C201" s="68">
        <v>5</v>
      </c>
    </row>
    <row r="202" s="50" customFormat="1" ht="22" customHeight="1" spans="1:3">
      <c r="A202" s="65" t="s">
        <v>411</v>
      </c>
      <c r="B202" s="69" t="s">
        <v>412</v>
      </c>
      <c r="C202" s="68">
        <v>2290.19</v>
      </c>
    </row>
    <row r="203" s="50" customFormat="1" ht="22" customHeight="1" spans="1:3">
      <c r="A203" s="65" t="s">
        <v>413</v>
      </c>
      <c r="B203" s="69" t="s">
        <v>88</v>
      </c>
      <c r="C203" s="68">
        <v>52.11</v>
      </c>
    </row>
    <row r="204" s="50" customFormat="1" ht="22" customHeight="1" spans="1:3">
      <c r="A204" s="65" t="s">
        <v>414</v>
      </c>
      <c r="B204" s="69" t="s">
        <v>90</v>
      </c>
      <c r="C204" s="68">
        <v>49.2</v>
      </c>
    </row>
    <row r="205" s="50" customFormat="1" ht="22" customHeight="1" spans="1:3">
      <c r="A205" s="65" t="s">
        <v>415</v>
      </c>
      <c r="B205" s="69" t="s">
        <v>108</v>
      </c>
      <c r="C205" s="68">
        <v>2188.88</v>
      </c>
    </row>
    <row r="206" s="50" customFormat="1" ht="22" customHeight="1" spans="1:3">
      <c r="A206" s="65" t="s">
        <v>416</v>
      </c>
      <c r="B206" s="69" t="s">
        <v>417</v>
      </c>
      <c r="C206" s="68">
        <v>6116.654</v>
      </c>
    </row>
    <row r="207" s="50" customFormat="1" ht="22" customHeight="1" spans="1:6">
      <c r="A207" s="65" t="s">
        <v>418</v>
      </c>
      <c r="B207" s="69" t="s">
        <v>419</v>
      </c>
      <c r="C207" s="68">
        <v>6116.654</v>
      </c>
      <c r="F207" s="50">
        <v>6098</v>
      </c>
    </row>
    <row r="208" s="50" customFormat="1" ht="22" customHeight="1" spans="1:3">
      <c r="A208" s="65">
        <v>210</v>
      </c>
      <c r="B208" s="69" t="s">
        <v>420</v>
      </c>
      <c r="C208" s="67">
        <v>14934.2582</v>
      </c>
    </row>
    <row r="209" s="51" customFormat="1" ht="22" customHeight="1" spans="1:3">
      <c r="A209" s="65" t="s">
        <v>421</v>
      </c>
      <c r="B209" s="69" t="s">
        <v>422</v>
      </c>
      <c r="C209" s="68">
        <v>78</v>
      </c>
    </row>
    <row r="210" s="50" customFormat="1" ht="22" customHeight="1" spans="1:3">
      <c r="A210" s="65" t="s">
        <v>423</v>
      </c>
      <c r="B210" s="69" t="s">
        <v>88</v>
      </c>
      <c r="C210" s="68">
        <v>71</v>
      </c>
    </row>
    <row r="211" s="50" customFormat="1" ht="22" customHeight="1" spans="1:3">
      <c r="A211" s="65" t="s">
        <v>424</v>
      </c>
      <c r="B211" s="69" t="s">
        <v>90</v>
      </c>
      <c r="C211" s="68">
        <v>7</v>
      </c>
    </row>
    <row r="212" s="50" customFormat="1" ht="22" customHeight="1" spans="1:3">
      <c r="A212" s="65" t="s">
        <v>425</v>
      </c>
      <c r="B212" s="69" t="s">
        <v>426</v>
      </c>
      <c r="C212" s="68">
        <v>13</v>
      </c>
    </row>
    <row r="213" s="50" customFormat="1" ht="22" customHeight="1" spans="1:3">
      <c r="A213" s="65" t="s">
        <v>427</v>
      </c>
      <c r="B213" s="69" t="s">
        <v>428</v>
      </c>
      <c r="C213" s="68">
        <v>13</v>
      </c>
    </row>
    <row r="214" s="50" customFormat="1" ht="22" customHeight="1" spans="1:3">
      <c r="A214" s="65" t="s">
        <v>429</v>
      </c>
      <c r="B214" s="69" t="s">
        <v>430</v>
      </c>
      <c r="C214" s="68">
        <v>370</v>
      </c>
    </row>
    <row r="215" s="50" customFormat="1" ht="22" customHeight="1" spans="1:3">
      <c r="A215" s="65" t="s">
        <v>431</v>
      </c>
      <c r="B215" s="69" t="s">
        <v>432</v>
      </c>
      <c r="C215" s="68">
        <v>370</v>
      </c>
    </row>
    <row r="216" s="50" customFormat="1" ht="22" customHeight="1" spans="1:3">
      <c r="A216" s="65" t="s">
        <v>433</v>
      </c>
      <c r="B216" s="69" t="s">
        <v>434</v>
      </c>
      <c r="C216" s="68">
        <v>5322.2482</v>
      </c>
    </row>
    <row r="217" s="50" customFormat="1" ht="22" customHeight="1" spans="1:3">
      <c r="A217" s="65" t="s">
        <v>435</v>
      </c>
      <c r="B217" s="69" t="s">
        <v>436</v>
      </c>
      <c r="C217" s="68">
        <v>485</v>
      </c>
    </row>
    <row r="218" s="50" customFormat="1" ht="22" customHeight="1" spans="1:3">
      <c r="A218" s="65" t="s">
        <v>437</v>
      </c>
      <c r="B218" s="69" t="s">
        <v>438</v>
      </c>
      <c r="C218" s="68">
        <v>21</v>
      </c>
    </row>
    <row r="219" s="50" customFormat="1" ht="22" customHeight="1" spans="1:3">
      <c r="A219" s="65" t="s">
        <v>439</v>
      </c>
      <c r="B219" s="69" t="s">
        <v>440</v>
      </c>
      <c r="C219" s="68">
        <v>208</v>
      </c>
    </row>
    <row r="220" s="50" customFormat="1" ht="22" customHeight="1" spans="1:3">
      <c r="A220" s="65" t="s">
        <v>441</v>
      </c>
      <c r="B220" s="69" t="s">
        <v>442</v>
      </c>
      <c r="C220" s="68">
        <v>2771.04</v>
      </c>
    </row>
    <row r="221" s="50" customFormat="1" ht="22" customHeight="1" spans="1:3">
      <c r="A221" s="65" t="s">
        <v>443</v>
      </c>
      <c r="B221" s="69" t="s">
        <v>444</v>
      </c>
      <c r="C221" s="68">
        <v>1006.1</v>
      </c>
    </row>
    <row r="222" s="50" customFormat="1" ht="22" customHeight="1" spans="1:3">
      <c r="A222" s="65" t="s">
        <v>445</v>
      </c>
      <c r="B222" s="69" t="s">
        <v>446</v>
      </c>
      <c r="C222" s="68">
        <v>831.1082</v>
      </c>
    </row>
    <row r="223" s="50" customFormat="1" ht="22" customHeight="1" spans="1:3">
      <c r="A223" s="65" t="s">
        <v>447</v>
      </c>
      <c r="B223" s="69" t="s">
        <v>448</v>
      </c>
      <c r="C223" s="68">
        <v>613</v>
      </c>
    </row>
    <row r="224" s="50" customFormat="1" ht="22" customHeight="1" spans="1:3">
      <c r="A224" s="65" t="s">
        <v>449</v>
      </c>
      <c r="B224" s="69" t="s">
        <v>450</v>
      </c>
      <c r="C224" s="68">
        <v>613</v>
      </c>
    </row>
    <row r="225" s="50" customFormat="1" ht="22" customHeight="1" spans="1:3">
      <c r="A225" s="65" t="s">
        <v>451</v>
      </c>
      <c r="B225" s="69" t="s">
        <v>452</v>
      </c>
      <c r="C225" s="68">
        <v>6129.41</v>
      </c>
    </row>
    <row r="226" s="50" customFormat="1" ht="22" customHeight="1" spans="1:3">
      <c r="A226" s="65" t="s">
        <v>453</v>
      </c>
      <c r="B226" s="69" t="s">
        <v>454</v>
      </c>
      <c r="C226" s="68">
        <v>463</v>
      </c>
    </row>
    <row r="227" s="50" customFormat="1" ht="22" customHeight="1" spans="1:3">
      <c r="A227" s="65" t="s">
        <v>455</v>
      </c>
      <c r="B227" s="69" t="s">
        <v>456</v>
      </c>
      <c r="C227" s="68">
        <v>3247</v>
      </c>
    </row>
    <row r="228" s="50" customFormat="1" ht="22" customHeight="1" spans="1:3">
      <c r="A228" s="65" t="s">
        <v>457</v>
      </c>
      <c r="B228" s="69" t="s">
        <v>458</v>
      </c>
      <c r="C228" s="68">
        <v>1070</v>
      </c>
    </row>
    <row r="229" s="50" customFormat="1" ht="22" customHeight="1" spans="1:3">
      <c r="A229" s="65" t="s">
        <v>459</v>
      </c>
      <c r="B229" s="69" t="s">
        <v>460</v>
      </c>
      <c r="C229" s="68">
        <v>1349.41</v>
      </c>
    </row>
    <row r="230" s="50" customFormat="1" ht="22" customHeight="1" spans="1:3">
      <c r="A230" s="65" t="s">
        <v>461</v>
      </c>
      <c r="B230" s="69" t="s">
        <v>462</v>
      </c>
      <c r="C230" s="68">
        <v>2300</v>
      </c>
    </row>
    <row r="231" s="50" customFormat="1" ht="22" customHeight="1" spans="1:3">
      <c r="A231" s="65" t="s">
        <v>463</v>
      </c>
      <c r="B231" s="69" t="s">
        <v>464</v>
      </c>
      <c r="C231" s="68">
        <v>2300</v>
      </c>
    </row>
    <row r="232" s="50" customFormat="1" ht="22" customHeight="1" spans="1:3">
      <c r="A232" s="65" t="s">
        <v>465</v>
      </c>
      <c r="B232" s="69" t="s">
        <v>466</v>
      </c>
      <c r="C232" s="68">
        <v>106.1</v>
      </c>
    </row>
    <row r="233" s="50" customFormat="1" ht="22" customHeight="1" spans="1:3">
      <c r="A233" s="65" t="s">
        <v>467</v>
      </c>
      <c r="B233" s="69" t="s">
        <v>468</v>
      </c>
      <c r="C233" s="68">
        <v>106.1</v>
      </c>
    </row>
    <row r="234" s="50" customFormat="1" ht="22" customHeight="1" spans="1:3">
      <c r="A234" s="70" t="s">
        <v>469</v>
      </c>
      <c r="B234" s="71" t="s">
        <v>470</v>
      </c>
      <c r="C234" s="68">
        <v>2.5</v>
      </c>
    </row>
    <row r="235" s="50" customFormat="1" ht="22" customHeight="1" spans="1:3">
      <c r="A235" s="70" t="s">
        <v>471</v>
      </c>
      <c r="B235" s="71" t="s">
        <v>472</v>
      </c>
      <c r="C235" s="68">
        <v>2.5</v>
      </c>
    </row>
    <row r="236" s="50" customFormat="1" ht="22" customHeight="1" spans="1:3">
      <c r="A236" s="70" t="s">
        <v>473</v>
      </c>
      <c r="B236" s="71" t="s">
        <v>474</v>
      </c>
      <c r="C236" s="68">
        <v>15377.0733</v>
      </c>
    </row>
    <row r="237" s="50" customFormat="1" ht="22" customHeight="1" spans="1:3">
      <c r="A237" s="70" t="s">
        <v>475</v>
      </c>
      <c r="B237" s="71" t="s">
        <v>476</v>
      </c>
      <c r="C237" s="68">
        <v>14793.95</v>
      </c>
    </row>
    <row r="238" s="50" customFormat="1" ht="22" customHeight="1" spans="1:3">
      <c r="A238" s="70" t="s">
        <v>477</v>
      </c>
      <c r="B238" s="71" t="s">
        <v>478</v>
      </c>
      <c r="C238" s="68">
        <v>14043.95</v>
      </c>
    </row>
    <row r="239" s="50" customFormat="1" ht="22" customHeight="1" spans="1:3">
      <c r="A239" s="70" t="s">
        <v>479</v>
      </c>
      <c r="B239" s="72" t="s">
        <v>480</v>
      </c>
      <c r="C239" s="68">
        <v>750</v>
      </c>
    </row>
    <row r="240" s="50" customFormat="1" ht="22" customHeight="1" spans="1:3">
      <c r="A240" s="70" t="s">
        <v>481</v>
      </c>
      <c r="B240" s="71" t="s">
        <v>482</v>
      </c>
      <c r="C240" s="68">
        <v>51.646</v>
      </c>
    </row>
    <row r="241" s="50" customFormat="1" ht="22" customHeight="1" spans="1:3">
      <c r="A241" s="70" t="s">
        <v>483</v>
      </c>
      <c r="B241" s="71" t="s">
        <v>484</v>
      </c>
      <c r="C241" s="68">
        <v>51.646</v>
      </c>
    </row>
    <row r="242" s="50" customFormat="1" ht="22" customHeight="1" spans="1:3">
      <c r="A242" s="70" t="s">
        <v>485</v>
      </c>
      <c r="B242" s="71" t="s">
        <v>486</v>
      </c>
      <c r="C242" s="68">
        <v>0.0973</v>
      </c>
    </row>
    <row r="243" s="50" customFormat="1" ht="22" customHeight="1" spans="1:3">
      <c r="A243" s="70" t="s">
        <v>487</v>
      </c>
      <c r="B243" s="71" t="s">
        <v>488</v>
      </c>
      <c r="C243" s="68">
        <v>0.0973</v>
      </c>
    </row>
    <row r="244" s="50" customFormat="1" ht="22" customHeight="1" spans="1:3">
      <c r="A244" s="70" t="s">
        <v>489</v>
      </c>
      <c r="B244" s="71" t="s">
        <v>490</v>
      </c>
      <c r="C244" s="68">
        <v>531.38</v>
      </c>
    </row>
    <row r="245" s="50" customFormat="1" ht="22" customHeight="1" spans="1:3">
      <c r="A245" s="70" t="s">
        <v>491</v>
      </c>
      <c r="B245" s="71" t="s">
        <v>492</v>
      </c>
      <c r="C245" s="68">
        <v>531.38</v>
      </c>
    </row>
    <row r="246" s="50" customFormat="1" ht="22" customHeight="1" spans="1:3">
      <c r="A246" s="65">
        <v>212</v>
      </c>
      <c r="B246" s="69" t="s">
        <v>493</v>
      </c>
      <c r="C246" s="68">
        <v>57104.3954</v>
      </c>
    </row>
    <row r="247" s="50" customFormat="1" ht="22" customHeight="1" spans="1:3">
      <c r="A247" s="65" t="s">
        <v>494</v>
      </c>
      <c r="B247" s="69" t="s">
        <v>495</v>
      </c>
      <c r="C247" s="68">
        <v>38183.7054</v>
      </c>
    </row>
    <row r="248" s="50" customFormat="1" ht="22" customHeight="1" spans="1:3">
      <c r="A248" s="70" t="s">
        <v>496</v>
      </c>
      <c r="B248" s="71" t="s">
        <v>88</v>
      </c>
      <c r="C248" s="68">
        <v>534.53</v>
      </c>
    </row>
    <row r="249" s="50" customFormat="1" ht="22" customHeight="1" spans="1:3">
      <c r="A249" s="65" t="s">
        <v>497</v>
      </c>
      <c r="B249" s="69" t="s">
        <v>90</v>
      </c>
      <c r="C249" s="68">
        <v>3.825</v>
      </c>
    </row>
    <row r="250" s="50" customFormat="1" ht="22" customHeight="1" spans="1:3">
      <c r="A250" s="65" t="s">
        <v>498</v>
      </c>
      <c r="B250" s="69" t="s">
        <v>499</v>
      </c>
      <c r="C250" s="68">
        <v>380.7304</v>
      </c>
    </row>
    <row r="251" s="50" customFormat="1" ht="22" customHeight="1" spans="1:3">
      <c r="A251" s="65" t="s">
        <v>500</v>
      </c>
      <c r="B251" s="69" t="s">
        <v>501</v>
      </c>
      <c r="C251" s="68">
        <v>37264.62</v>
      </c>
    </row>
    <row r="252" s="50" customFormat="1" ht="22" customHeight="1" spans="1:3">
      <c r="A252" s="65" t="s">
        <v>502</v>
      </c>
      <c r="B252" s="69" t="s">
        <v>503</v>
      </c>
      <c r="C252" s="68">
        <v>15166.69</v>
      </c>
    </row>
    <row r="253" s="50" customFormat="1" ht="22" customHeight="1" spans="1:3">
      <c r="A253" s="65" t="s">
        <v>504</v>
      </c>
      <c r="B253" s="69" t="s">
        <v>505</v>
      </c>
      <c r="C253" s="68">
        <v>15166.69</v>
      </c>
    </row>
    <row r="254" s="50" customFormat="1" ht="22" customHeight="1" spans="1:3">
      <c r="A254" s="65" t="s">
        <v>506</v>
      </c>
      <c r="B254" s="69" t="s">
        <v>507</v>
      </c>
      <c r="C254" s="68">
        <v>14</v>
      </c>
    </row>
    <row r="255" s="50" customFormat="1" ht="22" customHeight="1" spans="1:3">
      <c r="A255" s="65" t="s">
        <v>508</v>
      </c>
      <c r="B255" s="69" t="s">
        <v>509</v>
      </c>
      <c r="C255" s="68">
        <v>14</v>
      </c>
    </row>
    <row r="256" s="50" customFormat="1" ht="22" customHeight="1" spans="1:3">
      <c r="A256" s="65" t="s">
        <v>510</v>
      </c>
      <c r="B256" s="69" t="s">
        <v>511</v>
      </c>
      <c r="C256" s="68">
        <v>3740</v>
      </c>
    </row>
    <row r="257" s="50" customFormat="1" ht="22" customHeight="1" spans="1:3">
      <c r="A257" s="65" t="s">
        <v>512</v>
      </c>
      <c r="B257" s="69" t="s">
        <v>513</v>
      </c>
      <c r="C257" s="68">
        <v>3740</v>
      </c>
    </row>
    <row r="258" s="50" customFormat="1" ht="22" customHeight="1" spans="1:3">
      <c r="A258" s="65">
        <v>213</v>
      </c>
      <c r="B258" s="69" t="s">
        <v>514</v>
      </c>
      <c r="C258" s="67">
        <v>13897.231772</v>
      </c>
    </row>
    <row r="259" s="50" customFormat="1" ht="22" customHeight="1" spans="1:3">
      <c r="A259" s="65" t="s">
        <v>515</v>
      </c>
      <c r="B259" s="69" t="s">
        <v>516</v>
      </c>
      <c r="C259" s="68">
        <v>8170.235027</v>
      </c>
    </row>
    <row r="260" s="50" customFormat="1" ht="22" customHeight="1" spans="1:3">
      <c r="A260" s="65" t="s">
        <v>517</v>
      </c>
      <c r="B260" s="69" t="s">
        <v>88</v>
      </c>
      <c r="C260" s="68">
        <v>443</v>
      </c>
    </row>
    <row r="261" s="50" customFormat="1" ht="22" customHeight="1" spans="1:3">
      <c r="A261" s="65" t="s">
        <v>518</v>
      </c>
      <c r="B261" s="69" t="s">
        <v>108</v>
      </c>
      <c r="C261" s="68">
        <v>956</v>
      </c>
    </row>
    <row r="262" s="50" customFormat="1" ht="22" customHeight="1" spans="1:3">
      <c r="A262" s="65" t="s">
        <v>519</v>
      </c>
      <c r="B262" s="69" t="s">
        <v>520</v>
      </c>
      <c r="C262" s="68">
        <v>13.7747</v>
      </c>
    </row>
    <row r="263" s="50" customFormat="1" ht="22" customHeight="1" spans="1:3">
      <c r="A263" s="70" t="s">
        <v>521</v>
      </c>
      <c r="B263" s="71" t="s">
        <v>522</v>
      </c>
      <c r="C263" s="68">
        <v>0.003547</v>
      </c>
    </row>
    <row r="264" s="50" customFormat="1" ht="22" customHeight="1" spans="1:3">
      <c r="A264" s="70" t="s">
        <v>523</v>
      </c>
      <c r="B264" s="71" t="s">
        <v>524</v>
      </c>
      <c r="C264" s="68">
        <v>3.97478</v>
      </c>
    </row>
    <row r="265" s="50" customFormat="1" ht="22" customHeight="1" spans="1:3">
      <c r="A265" s="70" t="s">
        <v>525</v>
      </c>
      <c r="B265" s="71" t="s">
        <v>526</v>
      </c>
      <c r="C265" s="68">
        <v>931.442</v>
      </c>
    </row>
    <row r="266" s="50" customFormat="1" ht="22" customHeight="1" spans="1:3">
      <c r="A266" s="70" t="s">
        <v>527</v>
      </c>
      <c r="B266" s="71" t="s">
        <v>528</v>
      </c>
      <c r="C266" s="68">
        <v>3</v>
      </c>
    </row>
    <row r="267" s="50" customFormat="1" ht="22" customHeight="1" spans="1:3">
      <c r="A267" s="65" t="s">
        <v>529</v>
      </c>
      <c r="B267" s="69" t="s">
        <v>530</v>
      </c>
      <c r="C267" s="68">
        <v>5819.04</v>
      </c>
    </row>
    <row r="268" s="50" customFormat="1" ht="22" customHeight="1" spans="1:3">
      <c r="A268" s="65" t="s">
        <v>531</v>
      </c>
      <c r="B268" s="69" t="s">
        <v>532</v>
      </c>
      <c r="C268" s="68">
        <v>175.0169</v>
      </c>
    </row>
    <row r="269" s="50" customFormat="1" ht="22" customHeight="1" spans="1:3">
      <c r="A269" s="70" t="s">
        <v>533</v>
      </c>
      <c r="B269" s="71" t="s">
        <v>534</v>
      </c>
      <c r="C269" s="68">
        <v>138.51</v>
      </c>
    </row>
    <row r="270" s="50" customFormat="1" ht="22" customHeight="1" spans="1:3">
      <c r="A270" s="70" t="s">
        <v>535</v>
      </c>
      <c r="B270" s="71" t="s">
        <v>536</v>
      </c>
      <c r="C270" s="68">
        <v>0.0069</v>
      </c>
    </row>
    <row r="271" s="50" customFormat="1" ht="22" customHeight="1" spans="1:3">
      <c r="A271" s="65" t="s">
        <v>537</v>
      </c>
      <c r="B271" s="69" t="s">
        <v>538</v>
      </c>
      <c r="C271" s="68">
        <v>25</v>
      </c>
    </row>
    <row r="272" s="50" customFormat="1" ht="22" customHeight="1" spans="1:3">
      <c r="A272" s="70" t="s">
        <v>539</v>
      </c>
      <c r="B272" s="71" t="s">
        <v>540</v>
      </c>
      <c r="C272" s="68">
        <v>11.5</v>
      </c>
    </row>
    <row r="273" s="50" customFormat="1" ht="22" customHeight="1" spans="1:3">
      <c r="A273" s="65" t="s">
        <v>541</v>
      </c>
      <c r="B273" s="69" t="s">
        <v>542</v>
      </c>
      <c r="C273" s="68">
        <v>4497.228</v>
      </c>
    </row>
    <row r="274" s="50" customFormat="1" ht="22" customHeight="1" spans="1:3">
      <c r="A274" s="65" t="s">
        <v>543</v>
      </c>
      <c r="B274" s="69" t="s">
        <v>544</v>
      </c>
      <c r="C274" s="68">
        <v>3777</v>
      </c>
    </row>
    <row r="275" s="50" customFormat="1" ht="22" customHeight="1" spans="1:3">
      <c r="A275" s="70" t="s">
        <v>545</v>
      </c>
      <c r="B275" s="71" t="s">
        <v>546</v>
      </c>
      <c r="C275" s="68">
        <v>4</v>
      </c>
    </row>
    <row r="276" s="50" customFormat="1" ht="22" customHeight="1" spans="1:3">
      <c r="A276" s="70" t="s">
        <v>547</v>
      </c>
      <c r="B276" s="71" t="s">
        <v>548</v>
      </c>
      <c r="C276" s="68">
        <v>248.3</v>
      </c>
    </row>
    <row r="277" s="50" customFormat="1" ht="22" customHeight="1" spans="1:3">
      <c r="A277" s="70" t="s">
        <v>549</v>
      </c>
      <c r="B277" s="71" t="s">
        <v>550</v>
      </c>
      <c r="C277" s="68">
        <v>80</v>
      </c>
    </row>
    <row r="278" s="50" customFormat="1" ht="22" customHeight="1" spans="1:3">
      <c r="A278" s="65" t="s">
        <v>551</v>
      </c>
      <c r="B278" s="69" t="s">
        <v>552</v>
      </c>
      <c r="C278" s="68">
        <v>387.928</v>
      </c>
    </row>
    <row r="279" s="50" customFormat="1" ht="22" customHeight="1" spans="1:3">
      <c r="A279" s="65" t="s">
        <v>553</v>
      </c>
      <c r="B279" s="69" t="s">
        <v>554</v>
      </c>
      <c r="C279" s="68">
        <v>140</v>
      </c>
    </row>
    <row r="280" s="50" customFormat="1" ht="22" customHeight="1" spans="1:3">
      <c r="A280" s="65" t="s">
        <v>555</v>
      </c>
      <c r="B280" s="69" t="s">
        <v>556</v>
      </c>
      <c r="C280" s="68">
        <v>140</v>
      </c>
    </row>
    <row r="281" s="50" customFormat="1" ht="22" customHeight="1" spans="1:3">
      <c r="A281" s="65" t="s">
        <v>557</v>
      </c>
      <c r="B281" s="69" t="s">
        <v>558</v>
      </c>
      <c r="C281" s="68">
        <v>852.115904</v>
      </c>
    </row>
    <row r="282" s="50" customFormat="1" ht="22" customHeight="1" spans="1:3">
      <c r="A282" s="65" t="s">
        <v>559</v>
      </c>
      <c r="B282" s="69" t="s">
        <v>560</v>
      </c>
      <c r="C282" s="68">
        <v>548.76711</v>
      </c>
    </row>
    <row r="283" s="50" customFormat="1" ht="22" customHeight="1" spans="1:3">
      <c r="A283" s="65" t="s">
        <v>561</v>
      </c>
      <c r="B283" s="69" t="s">
        <v>562</v>
      </c>
      <c r="C283" s="68">
        <v>303.348794</v>
      </c>
    </row>
    <row r="284" s="50" customFormat="1" ht="22" customHeight="1" spans="1:3">
      <c r="A284" s="65" t="s">
        <v>563</v>
      </c>
      <c r="B284" s="69" t="s">
        <v>564</v>
      </c>
      <c r="C284" s="68">
        <v>62.6</v>
      </c>
    </row>
    <row r="285" s="50" customFormat="1" ht="22" customHeight="1" spans="1:3">
      <c r="A285" s="65" t="s">
        <v>565</v>
      </c>
      <c r="B285" s="69" t="s">
        <v>566</v>
      </c>
      <c r="C285" s="68">
        <v>12.6</v>
      </c>
    </row>
    <row r="286" s="50" customFormat="1" ht="22" customHeight="1" spans="1:3">
      <c r="A286" s="65" t="s">
        <v>567</v>
      </c>
      <c r="B286" s="69" t="s">
        <v>568</v>
      </c>
      <c r="C286" s="68">
        <v>50</v>
      </c>
    </row>
    <row r="287" s="50" customFormat="1" ht="22" customHeight="1" spans="1:3">
      <c r="A287" s="70" t="s">
        <v>569</v>
      </c>
      <c r="B287" s="71" t="s">
        <v>570</v>
      </c>
      <c r="C287" s="68">
        <v>0.035941</v>
      </c>
    </row>
    <row r="288" s="50" customFormat="1" ht="22" customHeight="1" spans="1:3">
      <c r="A288" s="70" t="s">
        <v>571</v>
      </c>
      <c r="B288" s="71" t="s">
        <v>572</v>
      </c>
      <c r="C288" s="68">
        <v>0.035941</v>
      </c>
    </row>
    <row r="289" s="50" customFormat="1" ht="22" customHeight="1" spans="1:3">
      <c r="A289" s="65">
        <v>214</v>
      </c>
      <c r="B289" s="69" t="s">
        <v>573</v>
      </c>
      <c r="C289" s="68">
        <v>1381.99765</v>
      </c>
    </row>
    <row r="290" s="50" customFormat="1" ht="22" customHeight="1" spans="1:3">
      <c r="A290" s="65" t="s">
        <v>574</v>
      </c>
      <c r="B290" s="69" t="s">
        <v>575</v>
      </c>
      <c r="C290" s="68">
        <v>1381.99765</v>
      </c>
    </row>
    <row r="291" s="50" customFormat="1" ht="22" customHeight="1" spans="1:3">
      <c r="A291" s="65" t="s">
        <v>576</v>
      </c>
      <c r="B291" s="69" t="s">
        <v>88</v>
      </c>
      <c r="C291" s="68">
        <v>55.75</v>
      </c>
    </row>
    <row r="292" s="50" customFormat="1" ht="22" customHeight="1" spans="1:3">
      <c r="A292" s="65" t="s">
        <v>577</v>
      </c>
      <c r="B292" s="69" t="s">
        <v>578</v>
      </c>
      <c r="C292" s="68">
        <v>1326.24765</v>
      </c>
    </row>
    <row r="293" s="50" customFormat="1" ht="22" customHeight="1" spans="1:3">
      <c r="A293" s="65">
        <v>215</v>
      </c>
      <c r="B293" s="69" t="s">
        <v>579</v>
      </c>
      <c r="C293" s="67">
        <v>857.52</v>
      </c>
    </row>
    <row r="294" s="50" customFormat="1" ht="22" customHeight="1" spans="1:3">
      <c r="A294" s="65" t="s">
        <v>580</v>
      </c>
      <c r="B294" s="69" t="s">
        <v>581</v>
      </c>
      <c r="C294" s="68">
        <v>148.86</v>
      </c>
    </row>
    <row r="295" s="51" customFormat="1" ht="22" customHeight="1" spans="1:3">
      <c r="A295" s="65" t="s">
        <v>582</v>
      </c>
      <c r="B295" s="69" t="s">
        <v>88</v>
      </c>
      <c r="C295" s="68">
        <v>76</v>
      </c>
    </row>
    <row r="296" s="50" customFormat="1" ht="22" customHeight="1" spans="1:3">
      <c r="A296" s="65" t="s">
        <v>583</v>
      </c>
      <c r="B296" s="69" t="s">
        <v>108</v>
      </c>
      <c r="C296" s="68">
        <v>60.46</v>
      </c>
    </row>
    <row r="297" s="50" customFormat="1" ht="22" customHeight="1" spans="1:3">
      <c r="A297" s="65" t="s">
        <v>584</v>
      </c>
      <c r="B297" s="69" t="s">
        <v>585</v>
      </c>
      <c r="C297" s="68">
        <v>12.4</v>
      </c>
    </row>
    <row r="298" s="50" customFormat="1" ht="22" customHeight="1" spans="1:3">
      <c r="A298" s="65" t="s">
        <v>586</v>
      </c>
      <c r="B298" s="69" t="s">
        <v>587</v>
      </c>
      <c r="C298" s="68">
        <v>218.15</v>
      </c>
    </row>
    <row r="299" s="50" customFormat="1" ht="22" customHeight="1" spans="1:3">
      <c r="A299" s="65" t="s">
        <v>588</v>
      </c>
      <c r="B299" s="69" t="s">
        <v>88</v>
      </c>
      <c r="C299" s="68">
        <v>57</v>
      </c>
    </row>
    <row r="300" s="50" customFormat="1" ht="22" customHeight="1" spans="1:3">
      <c r="A300" s="65" t="s">
        <v>589</v>
      </c>
      <c r="B300" s="69" t="s">
        <v>590</v>
      </c>
      <c r="C300" s="68">
        <v>161.15</v>
      </c>
    </row>
    <row r="301" s="50" customFormat="1" ht="22" customHeight="1" spans="1:3">
      <c r="A301" s="65" t="s">
        <v>591</v>
      </c>
      <c r="B301" s="69" t="s">
        <v>592</v>
      </c>
      <c r="C301" s="68">
        <v>333.18</v>
      </c>
    </row>
    <row r="302" s="50" customFormat="1" ht="22" customHeight="1" spans="1:3">
      <c r="A302" s="65" t="s">
        <v>593</v>
      </c>
      <c r="B302" s="69" t="s">
        <v>594</v>
      </c>
      <c r="C302" s="68">
        <v>333.18</v>
      </c>
    </row>
    <row r="303" s="50" customFormat="1" ht="22" customHeight="1" spans="1:3">
      <c r="A303" s="70" t="s">
        <v>595</v>
      </c>
      <c r="B303" s="73" t="s">
        <v>596</v>
      </c>
      <c r="C303" s="68">
        <v>157.33</v>
      </c>
    </row>
    <row r="304" s="50" customFormat="1" ht="22" customHeight="1" spans="1:3">
      <c r="A304" s="70" t="s">
        <v>597</v>
      </c>
      <c r="B304" s="74" t="s">
        <v>598</v>
      </c>
      <c r="C304" s="68">
        <v>157.33</v>
      </c>
    </row>
    <row r="305" s="50" customFormat="1" ht="22" customHeight="1" spans="1:3">
      <c r="A305" s="65">
        <v>216</v>
      </c>
      <c r="B305" s="69" t="s">
        <v>599</v>
      </c>
      <c r="C305" s="68">
        <v>525</v>
      </c>
    </row>
    <row r="306" s="50" customFormat="1" ht="22" customHeight="1" spans="1:3">
      <c r="A306" s="65" t="s">
        <v>600</v>
      </c>
      <c r="B306" s="69" t="s">
        <v>601</v>
      </c>
      <c r="C306" s="68">
        <v>500</v>
      </c>
    </row>
    <row r="307" s="50" customFormat="1" ht="22" customHeight="1" spans="1:3">
      <c r="A307" s="65" t="s">
        <v>602</v>
      </c>
      <c r="B307" s="69" t="s">
        <v>603</v>
      </c>
      <c r="C307" s="68">
        <v>500</v>
      </c>
    </row>
    <row r="308" s="50" customFormat="1" ht="22" customHeight="1" spans="1:3">
      <c r="A308" s="70" t="s">
        <v>604</v>
      </c>
      <c r="B308" s="71" t="s">
        <v>605</v>
      </c>
      <c r="C308" s="68">
        <v>25</v>
      </c>
    </row>
    <row r="309" s="50" customFormat="1" ht="22" customHeight="1" spans="1:3">
      <c r="A309" s="70" t="s">
        <v>606</v>
      </c>
      <c r="B309" s="71" t="s">
        <v>607</v>
      </c>
      <c r="C309" s="68">
        <v>25</v>
      </c>
    </row>
    <row r="310" s="50" customFormat="1" ht="22" customHeight="1" spans="1:3">
      <c r="A310" s="65">
        <v>220</v>
      </c>
      <c r="B310" s="69" t="s">
        <v>608</v>
      </c>
      <c r="C310" s="68">
        <v>4113</v>
      </c>
    </row>
    <row r="311" s="50" customFormat="1" ht="22" customHeight="1" spans="1:3">
      <c r="A311" s="65" t="s">
        <v>609</v>
      </c>
      <c r="B311" s="69" t="s">
        <v>610</v>
      </c>
      <c r="C311" s="68">
        <v>4113</v>
      </c>
    </row>
    <row r="312" s="50" customFormat="1" ht="22" customHeight="1" spans="1:3">
      <c r="A312" s="70" t="s">
        <v>611</v>
      </c>
      <c r="B312" s="71" t="s">
        <v>612</v>
      </c>
      <c r="C312" s="68">
        <v>1086</v>
      </c>
    </row>
    <row r="313" s="50" customFormat="1" ht="22" customHeight="1" spans="1:3">
      <c r="A313" s="65" t="s">
        <v>613</v>
      </c>
      <c r="B313" s="69" t="s">
        <v>614</v>
      </c>
      <c r="C313" s="68">
        <v>3027</v>
      </c>
    </row>
    <row r="314" s="50" customFormat="1" ht="22" customHeight="1" spans="1:3">
      <c r="A314" s="65">
        <v>221</v>
      </c>
      <c r="B314" s="69" t="s">
        <v>615</v>
      </c>
      <c r="C314" s="67">
        <v>28304.51</v>
      </c>
    </row>
    <row r="315" s="50" customFormat="1" ht="22" customHeight="1" spans="1:3">
      <c r="A315" s="65" t="s">
        <v>616</v>
      </c>
      <c r="B315" s="69" t="s">
        <v>617</v>
      </c>
      <c r="C315" s="68">
        <v>21098.51</v>
      </c>
    </row>
    <row r="316" s="50" customFormat="1" ht="22" customHeight="1" spans="1:3">
      <c r="A316" s="65" t="s">
        <v>618</v>
      </c>
      <c r="B316" s="69" t="s">
        <v>619</v>
      </c>
      <c r="C316" s="68">
        <v>4700</v>
      </c>
    </row>
    <row r="317" s="50" customFormat="1" ht="22" customHeight="1" spans="1:3">
      <c r="A317" s="70" t="s">
        <v>620</v>
      </c>
      <c r="B317" s="71" t="s">
        <v>621</v>
      </c>
      <c r="C317" s="68">
        <v>16397.51</v>
      </c>
    </row>
    <row r="318" s="50" customFormat="1" ht="22" customHeight="1" spans="1:3">
      <c r="A318" s="65" t="s">
        <v>622</v>
      </c>
      <c r="B318" s="69" t="s">
        <v>623</v>
      </c>
      <c r="C318" s="68">
        <v>1</v>
      </c>
    </row>
    <row r="319" s="50" customFormat="1" ht="22" customHeight="1" spans="1:3">
      <c r="A319" s="65" t="s">
        <v>624</v>
      </c>
      <c r="B319" s="69" t="s">
        <v>625</v>
      </c>
      <c r="C319" s="68">
        <v>7206</v>
      </c>
    </row>
    <row r="320" s="50" customFormat="1" ht="22" customHeight="1" spans="1:3">
      <c r="A320" s="65" t="s">
        <v>626</v>
      </c>
      <c r="B320" s="69" t="s">
        <v>627</v>
      </c>
      <c r="C320" s="68">
        <v>6706</v>
      </c>
    </row>
    <row r="321" s="50" customFormat="1" ht="22" customHeight="1" spans="1:3">
      <c r="A321" s="65" t="s">
        <v>628</v>
      </c>
      <c r="B321" s="69" t="s">
        <v>629</v>
      </c>
      <c r="C321" s="68">
        <v>500</v>
      </c>
    </row>
    <row r="322" s="50" customFormat="1" ht="22" customHeight="1" spans="1:3">
      <c r="A322" s="65">
        <v>224</v>
      </c>
      <c r="B322" s="69" t="s">
        <v>630</v>
      </c>
      <c r="C322" s="67">
        <v>1462.6521</v>
      </c>
    </row>
    <row r="323" s="50" customFormat="1" ht="22" customHeight="1" spans="1:3">
      <c r="A323" s="65" t="s">
        <v>631</v>
      </c>
      <c r="B323" s="69" t="s">
        <v>632</v>
      </c>
      <c r="C323" s="68">
        <v>852.62</v>
      </c>
    </row>
    <row r="324" s="50" customFormat="1" ht="22" customHeight="1" spans="1:3">
      <c r="A324" s="65" t="s">
        <v>633</v>
      </c>
      <c r="B324" s="69" t="s">
        <v>88</v>
      </c>
      <c r="C324" s="68">
        <v>359</v>
      </c>
    </row>
    <row r="325" s="50" customFormat="1" ht="22" customHeight="1" spans="1:3">
      <c r="A325" s="65" t="s">
        <v>634</v>
      </c>
      <c r="B325" s="69" t="s">
        <v>635</v>
      </c>
      <c r="C325" s="68">
        <v>55.77</v>
      </c>
    </row>
    <row r="326" s="50" customFormat="1" ht="22" customHeight="1" spans="1:3">
      <c r="A326" s="65" t="s">
        <v>636</v>
      </c>
      <c r="B326" s="69" t="s">
        <v>637</v>
      </c>
      <c r="C326" s="68">
        <v>16.79</v>
      </c>
    </row>
    <row r="327" s="50" customFormat="1" ht="22" customHeight="1" spans="1:3">
      <c r="A327" s="65" t="s">
        <v>638</v>
      </c>
      <c r="B327" s="69" t="s">
        <v>108</v>
      </c>
      <c r="C327" s="68">
        <v>192.19</v>
      </c>
    </row>
    <row r="328" s="50" customFormat="1" ht="22" customHeight="1" spans="1:3">
      <c r="A328" s="65" t="s">
        <v>639</v>
      </c>
      <c r="B328" s="69" t="s">
        <v>640</v>
      </c>
      <c r="C328" s="68">
        <v>228.87</v>
      </c>
    </row>
    <row r="329" s="50" customFormat="1" ht="22" customHeight="1" spans="1:3">
      <c r="A329" s="65" t="s">
        <v>641</v>
      </c>
      <c r="B329" s="69" t="s">
        <v>642</v>
      </c>
      <c r="C329" s="68">
        <v>534.16</v>
      </c>
    </row>
    <row r="330" s="50" customFormat="1" ht="22" customHeight="1" spans="1:3">
      <c r="A330" s="65" t="s">
        <v>643</v>
      </c>
      <c r="B330" s="69" t="s">
        <v>644</v>
      </c>
      <c r="C330" s="68">
        <v>534.16</v>
      </c>
    </row>
    <row r="331" s="50" customFormat="1" ht="22" customHeight="1" spans="1:3">
      <c r="A331" s="70" t="s">
        <v>645</v>
      </c>
      <c r="B331" s="71" t="s">
        <v>646</v>
      </c>
      <c r="C331" s="68">
        <v>75.8721</v>
      </c>
    </row>
    <row r="332" s="50" customFormat="1" ht="22" customHeight="1" spans="1:3">
      <c r="A332" s="70" t="s">
        <v>647</v>
      </c>
      <c r="B332" s="71" t="s">
        <v>648</v>
      </c>
      <c r="C332" s="68">
        <v>75.8721</v>
      </c>
    </row>
    <row r="333" s="50" customFormat="1" ht="22" customHeight="1" spans="1:3">
      <c r="A333" s="70" t="s">
        <v>649</v>
      </c>
      <c r="B333" s="71" t="s">
        <v>650</v>
      </c>
      <c r="C333" s="68">
        <v>4000</v>
      </c>
    </row>
    <row r="334" s="50" customFormat="1" ht="22" customHeight="1" spans="1:3">
      <c r="A334" s="65">
        <v>229</v>
      </c>
      <c r="B334" s="69" t="s">
        <v>651</v>
      </c>
      <c r="C334" s="68">
        <v>16533.3</v>
      </c>
    </row>
    <row r="335" s="50" customFormat="1" ht="22" customHeight="1" spans="1:3">
      <c r="A335" s="65" t="s">
        <v>652</v>
      </c>
      <c r="B335" s="69" t="s">
        <v>653</v>
      </c>
      <c r="C335" s="68">
        <v>16533.3</v>
      </c>
    </row>
    <row r="336" s="50" customFormat="1" ht="22" customHeight="1" spans="1:3">
      <c r="A336" s="65" t="s">
        <v>654</v>
      </c>
      <c r="B336" s="69" t="s">
        <v>655</v>
      </c>
      <c r="C336" s="68">
        <v>16533.3</v>
      </c>
    </row>
    <row r="337" s="50" customFormat="1" ht="22" customHeight="1" spans="1:3">
      <c r="A337" s="65">
        <v>231</v>
      </c>
      <c r="B337" s="69" t="s">
        <v>656</v>
      </c>
      <c r="C337" s="68">
        <v>0</v>
      </c>
    </row>
    <row r="338" s="50" customFormat="1" ht="22" customHeight="1" spans="1:3">
      <c r="A338" s="65" t="s">
        <v>657</v>
      </c>
      <c r="B338" s="69" t="s">
        <v>658</v>
      </c>
      <c r="C338" s="68">
        <v>0</v>
      </c>
    </row>
    <row r="339" s="50" customFormat="1" ht="22" customHeight="1" spans="1:3">
      <c r="A339" s="65" t="s">
        <v>659</v>
      </c>
      <c r="B339" s="69" t="s">
        <v>660</v>
      </c>
      <c r="C339" s="68">
        <v>0</v>
      </c>
    </row>
    <row r="340" s="50" customFormat="1" ht="22" customHeight="1" spans="1:3">
      <c r="A340" s="65">
        <v>232</v>
      </c>
      <c r="B340" s="69" t="s">
        <v>661</v>
      </c>
      <c r="C340" s="68">
        <v>15000</v>
      </c>
    </row>
    <row r="341" s="50" customFormat="1" ht="22" customHeight="1" spans="1:3">
      <c r="A341" s="65" t="s">
        <v>662</v>
      </c>
      <c r="B341" s="69" t="s">
        <v>663</v>
      </c>
      <c r="C341" s="68">
        <v>15000</v>
      </c>
    </row>
    <row r="342" s="50" customFormat="1" ht="22" customHeight="1" spans="1:3">
      <c r="A342" s="65" t="s">
        <v>664</v>
      </c>
      <c r="B342" s="69" t="s">
        <v>665</v>
      </c>
      <c r="C342" s="68">
        <v>15000</v>
      </c>
    </row>
    <row r="343" s="50" customFormat="1" ht="22" customHeight="1" spans="1:3">
      <c r="A343" s="65">
        <v>233</v>
      </c>
      <c r="B343" s="69" t="s">
        <v>666</v>
      </c>
      <c r="C343" s="68">
        <v>50</v>
      </c>
    </row>
    <row r="344" s="50" customFormat="1" ht="22" customHeight="1" spans="1:3">
      <c r="A344" s="65" t="s">
        <v>667</v>
      </c>
      <c r="B344" s="69" t="s">
        <v>668</v>
      </c>
      <c r="C344" s="68">
        <v>50</v>
      </c>
    </row>
    <row r="345" s="51" customFormat="1" ht="22" customHeight="1" spans="1:3">
      <c r="A345" s="65" t="s">
        <v>669</v>
      </c>
      <c r="B345" s="69" t="s">
        <v>670</v>
      </c>
      <c r="C345" s="68">
        <v>50</v>
      </c>
    </row>
    <row r="346" customFormat="1" spans="1:3">
      <c r="A346" s="54"/>
      <c r="B346" s="54"/>
      <c r="C346" s="75"/>
    </row>
  </sheetData>
  <mergeCells count="1">
    <mergeCell ref="A1:C1"/>
  </mergeCells>
  <printOptions horizontalCentered="1"/>
  <pageMargins left="0.590277777777778" right="0.472222222222222" top="0.629861111111111" bottom="0.590277777777778" header="0.314583333333333" footer="0.314583333333333"/>
  <pageSetup paperSize="9" orientation="portrait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32"/>
  <sheetViews>
    <sheetView showZeros="0" zoomScale="85" zoomScaleNormal="85" workbookViewId="0">
      <selection activeCell="E6" sqref="E6"/>
    </sheetView>
  </sheetViews>
  <sheetFormatPr defaultColWidth="9" defaultRowHeight="14.25" outlineLevelCol="2"/>
  <cols>
    <col min="1" max="1" width="21.325" style="37" customWidth="1"/>
    <col min="2" max="2" width="33.525" style="37" customWidth="1"/>
    <col min="3" max="3" width="47.9333333333333" style="37" customWidth="1"/>
    <col min="4" max="4" width="16.7666666666667" style="37" customWidth="1"/>
    <col min="5" max="16384" width="9" style="37"/>
  </cols>
  <sheetData>
    <row r="1" s="33" customFormat="1" ht="40" customHeight="1" spans="1:3">
      <c r="A1" s="39" t="s">
        <v>671</v>
      </c>
      <c r="B1" s="39"/>
      <c r="C1" s="39"/>
    </row>
    <row r="2" s="34" customFormat="1" ht="26" customHeight="1" spans="3:3">
      <c r="C2" s="40" t="s">
        <v>672</v>
      </c>
    </row>
    <row r="3" ht="24" customHeight="1" spans="1:3">
      <c r="A3" s="41" t="s">
        <v>673</v>
      </c>
      <c r="B3" s="41" t="s">
        <v>674</v>
      </c>
      <c r="C3" s="41" t="s">
        <v>81</v>
      </c>
    </row>
    <row r="4" s="35" customFormat="1" ht="24" customHeight="1" spans="1:3">
      <c r="A4" s="42"/>
      <c r="B4" s="43" t="s">
        <v>675</v>
      </c>
      <c r="C4" s="44">
        <f>C5+C10+C21+C23+C26+C28</f>
        <v>145639.769973</v>
      </c>
    </row>
    <row r="5" s="36" customFormat="1" ht="24" customHeight="1" spans="1:3">
      <c r="A5" s="45" t="s">
        <v>676</v>
      </c>
      <c r="B5" s="45" t="s">
        <v>677</v>
      </c>
      <c r="C5" s="46">
        <v>40849.485773</v>
      </c>
    </row>
    <row r="6" s="37" customFormat="1" ht="24" customHeight="1" spans="1:3">
      <c r="A6" s="45" t="s">
        <v>678</v>
      </c>
      <c r="B6" s="45" t="s">
        <v>679</v>
      </c>
      <c r="C6" s="46">
        <v>8824.14</v>
      </c>
    </row>
    <row r="7" s="37" customFormat="1" ht="24" customHeight="1" spans="1:3">
      <c r="A7" s="45" t="s">
        <v>680</v>
      </c>
      <c r="B7" s="45" t="s">
        <v>681</v>
      </c>
      <c r="C7" s="46">
        <v>3931.115773</v>
      </c>
    </row>
    <row r="8" s="37" customFormat="1" ht="24" customHeight="1" spans="1:3">
      <c r="A8" s="45" t="s">
        <v>682</v>
      </c>
      <c r="B8" s="45" t="s">
        <v>683</v>
      </c>
      <c r="C8" s="46">
        <v>1163.83</v>
      </c>
    </row>
    <row r="9" s="37" customFormat="1" ht="24" customHeight="1" spans="1:3">
      <c r="A9" s="45" t="s">
        <v>684</v>
      </c>
      <c r="B9" s="45" t="s">
        <v>685</v>
      </c>
      <c r="C9" s="46">
        <v>26930.4</v>
      </c>
    </row>
    <row r="10" s="36" customFormat="1" ht="24" customHeight="1" spans="1:3">
      <c r="A10" s="45" t="s">
        <v>686</v>
      </c>
      <c r="B10" s="45" t="s">
        <v>687</v>
      </c>
      <c r="C10" s="46">
        <v>3857.6397</v>
      </c>
    </row>
    <row r="11" s="38" customFormat="1" ht="24" customHeight="1" spans="1:3">
      <c r="A11" s="45" t="s">
        <v>688</v>
      </c>
      <c r="B11" s="45" t="s">
        <v>689</v>
      </c>
      <c r="C11" s="46">
        <v>2663.2729</v>
      </c>
    </row>
    <row r="12" s="38" customFormat="1" ht="24" customHeight="1" spans="1:3">
      <c r="A12" s="45" t="s">
        <v>690</v>
      </c>
      <c r="B12" s="45" t="s">
        <v>691</v>
      </c>
      <c r="C12" s="47"/>
    </row>
    <row r="13" s="37" customFormat="1" ht="24" customHeight="1" spans="1:3">
      <c r="A13" s="45" t="s">
        <v>692</v>
      </c>
      <c r="B13" s="45" t="s">
        <v>693</v>
      </c>
      <c r="C13" s="47"/>
    </row>
    <row r="14" s="36" customFormat="1" ht="24" customHeight="1" spans="1:3">
      <c r="A14" s="45" t="s">
        <v>694</v>
      </c>
      <c r="B14" s="45" t="s">
        <v>695</v>
      </c>
      <c r="C14" s="47"/>
    </row>
    <row r="15" s="37" customFormat="1" ht="24" customHeight="1" spans="1:3">
      <c r="A15" s="45" t="s">
        <v>696</v>
      </c>
      <c r="B15" s="45" t="s">
        <v>697</v>
      </c>
      <c r="C15" s="47">
        <v>20</v>
      </c>
    </row>
    <row r="16" s="37" customFormat="1" ht="24" customHeight="1" spans="1:3">
      <c r="A16" s="45" t="s">
        <v>698</v>
      </c>
      <c r="B16" s="45" t="s">
        <v>699</v>
      </c>
      <c r="C16" s="47">
        <v>21.5</v>
      </c>
    </row>
    <row r="17" s="37" customFormat="1" ht="24" customHeight="1" spans="1:3">
      <c r="A17" s="45" t="s">
        <v>700</v>
      </c>
      <c r="B17" s="45" t="s">
        <v>701</v>
      </c>
      <c r="C17" s="47">
        <v>15</v>
      </c>
    </row>
    <row r="18" s="37" customFormat="1" ht="24" customHeight="1" spans="1:3">
      <c r="A18" s="45" t="s">
        <v>702</v>
      </c>
      <c r="B18" s="45" t="s">
        <v>703</v>
      </c>
      <c r="C18" s="47">
        <v>117</v>
      </c>
    </row>
    <row r="19" s="37" customFormat="1" ht="24" customHeight="1" spans="1:3">
      <c r="A19" s="45" t="s">
        <v>704</v>
      </c>
      <c r="B19" s="45" t="s">
        <v>705</v>
      </c>
      <c r="C19" s="47">
        <v>15</v>
      </c>
    </row>
    <row r="20" s="37" customFormat="1" ht="24" customHeight="1" spans="1:3">
      <c r="A20" s="45" t="s">
        <v>706</v>
      </c>
      <c r="B20" s="45" t="s">
        <v>707</v>
      </c>
      <c r="C20" s="47">
        <v>1005.8668</v>
      </c>
    </row>
    <row r="21" s="36" customFormat="1" ht="24" customHeight="1" spans="1:3">
      <c r="A21" s="45" t="s">
        <v>708</v>
      </c>
      <c r="B21" s="45" t="s">
        <v>709</v>
      </c>
      <c r="C21" s="46"/>
    </row>
    <row r="22" s="36" customFormat="1" ht="24" customHeight="1" spans="1:3">
      <c r="A22" s="45" t="s">
        <v>710</v>
      </c>
      <c r="B22" s="45" t="s">
        <v>711</v>
      </c>
      <c r="C22" s="46"/>
    </row>
    <row r="23" s="37" customFormat="1" ht="24" customHeight="1" spans="1:3">
      <c r="A23" s="45" t="s">
        <v>712</v>
      </c>
      <c r="B23" s="45" t="s">
        <v>713</v>
      </c>
      <c r="C23" s="47">
        <v>98837.1455</v>
      </c>
    </row>
    <row r="24" s="37" customFormat="1" ht="24" customHeight="1" spans="1:3">
      <c r="A24" s="45" t="s">
        <v>714</v>
      </c>
      <c r="B24" s="45" t="s">
        <v>715</v>
      </c>
      <c r="C24" s="47">
        <v>90503.46</v>
      </c>
    </row>
    <row r="25" s="36" customFormat="1" ht="24" customHeight="1" spans="1:3">
      <c r="A25" s="45" t="s">
        <v>716</v>
      </c>
      <c r="B25" s="45" t="s">
        <v>717</v>
      </c>
      <c r="C25" s="47">
        <v>8333.6855</v>
      </c>
    </row>
    <row r="26" s="37" customFormat="1" ht="24" customHeight="1" spans="1:3">
      <c r="A26" s="45" t="s">
        <v>718</v>
      </c>
      <c r="B26" s="45" t="s">
        <v>719</v>
      </c>
      <c r="C26" s="47"/>
    </row>
    <row r="27" s="37" customFormat="1" ht="24" customHeight="1" spans="1:3">
      <c r="A27" s="45" t="s">
        <v>720</v>
      </c>
      <c r="B27" s="45" t="s">
        <v>721</v>
      </c>
      <c r="C27" s="47"/>
    </row>
    <row r="28" s="37" customFormat="1" ht="24" customHeight="1" spans="1:3">
      <c r="A28" s="45" t="s">
        <v>722</v>
      </c>
      <c r="B28" s="45" t="s">
        <v>723</v>
      </c>
      <c r="C28" s="47">
        <v>2095.499</v>
      </c>
    </row>
    <row r="29" s="37" customFormat="1" ht="24" customHeight="1" spans="1:3">
      <c r="A29" s="45" t="s">
        <v>724</v>
      </c>
      <c r="B29" s="45" t="s">
        <v>725</v>
      </c>
      <c r="C29" s="47">
        <v>720.51</v>
      </c>
    </row>
    <row r="30" s="37" customFormat="1" ht="24" customHeight="1" spans="1:3">
      <c r="A30" s="45" t="s">
        <v>726</v>
      </c>
      <c r="B30" s="45" t="s">
        <v>727</v>
      </c>
      <c r="C30" s="46">
        <v>49.79</v>
      </c>
    </row>
    <row r="31" s="37" customFormat="1" ht="24" customHeight="1" spans="1:3">
      <c r="A31" s="45" t="s">
        <v>728</v>
      </c>
      <c r="B31" s="45" t="s">
        <v>729</v>
      </c>
      <c r="C31" s="46">
        <v>929.589</v>
      </c>
    </row>
    <row r="32" s="37" customFormat="1" ht="24" customHeight="1" spans="1:3">
      <c r="A32" s="45" t="s">
        <v>730</v>
      </c>
      <c r="B32" s="45" t="s">
        <v>731</v>
      </c>
      <c r="C32" s="47">
        <v>395.61</v>
      </c>
    </row>
    <row r="33" s="37" customFormat="1" ht="20" customHeight="1" spans="2:3">
      <c r="B33" s="34"/>
      <c r="C33" s="48"/>
    </row>
    <row r="34" s="37" customFormat="1" ht="20" customHeight="1" spans="2:3">
      <c r="B34" s="34"/>
      <c r="C34" s="48"/>
    </row>
    <row r="35" s="37" customFormat="1" ht="20" customHeight="1" spans="2:3">
      <c r="B35" s="34"/>
      <c r="C35" s="48"/>
    </row>
    <row r="36" s="37" customFormat="1" ht="20" customHeight="1" spans="2:3">
      <c r="B36" s="34"/>
      <c r="C36" s="48"/>
    </row>
    <row r="37" s="37" customFormat="1" ht="20" customHeight="1" spans="2:3">
      <c r="B37" s="34"/>
      <c r="C37" s="48"/>
    </row>
    <row r="38" s="37" customFormat="1" ht="20" customHeight="1" spans="2:3">
      <c r="B38" s="34"/>
      <c r="C38" s="48"/>
    </row>
    <row r="39" s="37" customFormat="1" ht="20" customHeight="1" spans="2:3">
      <c r="B39" s="34"/>
      <c r="C39" s="48"/>
    </row>
    <row r="40" s="37" customFormat="1" ht="20" customHeight="1" spans="2:3">
      <c r="B40" s="34"/>
      <c r="C40" s="48"/>
    </row>
    <row r="41" s="37" customFormat="1" ht="20" customHeight="1" spans="2:3">
      <c r="B41" s="34"/>
      <c r="C41" s="48"/>
    </row>
    <row r="42" s="37" customFormat="1" ht="20" customHeight="1" spans="3:3">
      <c r="C42" s="49"/>
    </row>
    <row r="43" s="37" customFormat="1" ht="20" customHeight="1" spans="3:3">
      <c r="C43" s="49"/>
    </row>
    <row r="44" s="37" customFormat="1" ht="20" customHeight="1" spans="3:3">
      <c r="C44" s="49"/>
    </row>
    <row r="45" s="37" customFormat="1" ht="20" customHeight="1" spans="3:3">
      <c r="C45" s="49"/>
    </row>
    <row r="46" s="37" customFormat="1" ht="20" customHeight="1" spans="3:3">
      <c r="C46" s="49"/>
    </row>
    <row r="47" s="37" customFormat="1" ht="20" customHeight="1" spans="3:3">
      <c r="C47" s="49"/>
    </row>
    <row r="48" s="37" customFormat="1" ht="20" customHeight="1" spans="3:3">
      <c r="C48" s="49"/>
    </row>
    <row r="49" s="37" customFormat="1" ht="20" customHeight="1" spans="3:3">
      <c r="C49" s="49"/>
    </row>
    <row r="50" s="37" customFormat="1" ht="20" customHeight="1" spans="3:3">
      <c r="C50" s="49"/>
    </row>
    <row r="51" s="37" customFormat="1" ht="20" customHeight="1" spans="3:3">
      <c r="C51" s="49"/>
    </row>
    <row r="52" s="37" customFormat="1" ht="20" customHeight="1" spans="3:3">
      <c r="C52" s="49"/>
    </row>
    <row r="53" s="37" customFormat="1" ht="20" customHeight="1" spans="3:3">
      <c r="C53" s="49"/>
    </row>
    <row r="54" s="37" customFormat="1" ht="20" customHeight="1" spans="3:3">
      <c r="C54" s="49"/>
    </row>
    <row r="55" s="37" customFormat="1" ht="20" customHeight="1" spans="3:3">
      <c r="C55" s="49"/>
    </row>
    <row r="56" s="37" customFormat="1" ht="20" customHeight="1" spans="3:3">
      <c r="C56" s="49"/>
    </row>
    <row r="57" s="37" customFormat="1" ht="20" customHeight="1" spans="3:3">
      <c r="C57" s="49"/>
    </row>
    <row r="58" s="37" customFormat="1" ht="20" customHeight="1" spans="3:3">
      <c r="C58" s="49"/>
    </row>
    <row r="59" s="37" customFormat="1" ht="20" customHeight="1" spans="3:3">
      <c r="C59" s="49"/>
    </row>
    <row r="60" s="37" customFormat="1" ht="20" customHeight="1" spans="3:3">
      <c r="C60" s="49"/>
    </row>
    <row r="61" s="37" customFormat="1" ht="20" customHeight="1" spans="3:3">
      <c r="C61" s="49"/>
    </row>
    <row r="62" s="37" customFormat="1" ht="20" customHeight="1" spans="3:3">
      <c r="C62" s="49"/>
    </row>
    <row r="63" s="37" customFormat="1" ht="20" customHeight="1" spans="3:3">
      <c r="C63" s="49"/>
    </row>
    <row r="64" s="37" customFormat="1" ht="20" customHeight="1" spans="3:3">
      <c r="C64" s="49"/>
    </row>
    <row r="65" s="37" customFormat="1" ht="20" customHeight="1" spans="3:3">
      <c r="C65" s="49"/>
    </row>
    <row r="66" s="37" customFormat="1" ht="20" customHeight="1" spans="3:3">
      <c r="C66" s="49"/>
    </row>
    <row r="67" s="37" customFormat="1" ht="20" customHeight="1" spans="3:3">
      <c r="C67" s="49"/>
    </row>
    <row r="68" s="37" customFormat="1" ht="20" customHeight="1" spans="3:3">
      <c r="C68" s="49"/>
    </row>
    <row r="69" s="37" customFormat="1" ht="20" customHeight="1" spans="3:3">
      <c r="C69" s="49"/>
    </row>
    <row r="70" s="37" customFormat="1" ht="20" customHeight="1" spans="3:3">
      <c r="C70" s="49"/>
    </row>
    <row r="71" s="37" customFormat="1" ht="20" customHeight="1" spans="3:3">
      <c r="C71" s="49"/>
    </row>
    <row r="72" s="37" customFormat="1" ht="20" customHeight="1" spans="3:3">
      <c r="C72" s="49"/>
    </row>
    <row r="73" s="37" customFormat="1" ht="20" customHeight="1" spans="3:3">
      <c r="C73" s="49"/>
    </row>
    <row r="74" s="37" customFormat="1" ht="20" customHeight="1" spans="3:3">
      <c r="C74" s="49"/>
    </row>
    <row r="75" s="37" customFormat="1" ht="20" customHeight="1" spans="3:3">
      <c r="C75" s="49"/>
    </row>
    <row r="76" s="37" customFormat="1" ht="20" customHeight="1" spans="3:3">
      <c r="C76" s="49"/>
    </row>
    <row r="77" s="37" customFormat="1" ht="20" customHeight="1" spans="3:3">
      <c r="C77" s="49"/>
    </row>
    <row r="78" s="37" customFormat="1" ht="20" customHeight="1" spans="3:3">
      <c r="C78" s="49"/>
    </row>
    <row r="79" s="37" customFormat="1" ht="20" customHeight="1" spans="3:3">
      <c r="C79" s="49"/>
    </row>
    <row r="80" s="37" customFormat="1" ht="20" customHeight="1" spans="3:3">
      <c r="C80" s="49"/>
    </row>
    <row r="81" s="37" customFormat="1" ht="20" customHeight="1" spans="3:3">
      <c r="C81" s="49"/>
    </row>
    <row r="82" s="37" customFormat="1" ht="20" customHeight="1" spans="3:3">
      <c r="C82" s="49"/>
    </row>
    <row r="83" s="37" customFormat="1" ht="20" customHeight="1" spans="3:3">
      <c r="C83" s="49"/>
    </row>
    <row r="84" s="37" customFormat="1" ht="20" customHeight="1" spans="3:3">
      <c r="C84" s="49"/>
    </row>
    <row r="85" s="37" customFormat="1" ht="20" customHeight="1" spans="3:3">
      <c r="C85" s="49"/>
    </row>
    <row r="86" s="37" customFormat="1" ht="20" customHeight="1" spans="3:3">
      <c r="C86" s="49"/>
    </row>
    <row r="87" s="37" customFormat="1" ht="20" customHeight="1" spans="3:3">
      <c r="C87" s="49"/>
    </row>
    <row r="88" s="37" customFormat="1" ht="20" customHeight="1" spans="3:3">
      <c r="C88" s="49"/>
    </row>
    <row r="89" s="37" customFormat="1" ht="20" customHeight="1" spans="3:3">
      <c r="C89" s="49"/>
    </row>
    <row r="90" s="37" customFormat="1" ht="20" customHeight="1" spans="3:3">
      <c r="C90" s="49"/>
    </row>
    <row r="91" s="37" customFormat="1" ht="20" customHeight="1" spans="3:3">
      <c r="C91" s="49"/>
    </row>
    <row r="92" s="37" customFormat="1" ht="20" customHeight="1" spans="3:3">
      <c r="C92" s="49"/>
    </row>
    <row r="93" s="37" customFormat="1" ht="20" customHeight="1" spans="3:3">
      <c r="C93" s="49"/>
    </row>
    <row r="94" s="37" customFormat="1" ht="20" customHeight="1" spans="3:3">
      <c r="C94" s="49"/>
    </row>
    <row r="95" s="37" customFormat="1" ht="20" customHeight="1" spans="3:3">
      <c r="C95" s="49"/>
    </row>
    <row r="96" s="37" customFormat="1" ht="20" customHeight="1" spans="3:3">
      <c r="C96" s="49"/>
    </row>
    <row r="97" s="37" customFormat="1" ht="20" customHeight="1" spans="3:3">
      <c r="C97" s="49"/>
    </row>
    <row r="98" s="37" customFormat="1" ht="20" customHeight="1" spans="3:3">
      <c r="C98" s="49"/>
    </row>
    <row r="99" s="37" customFormat="1" ht="20" customHeight="1" spans="3:3">
      <c r="C99" s="49"/>
    </row>
    <row r="100" s="37" customFormat="1" ht="20" customHeight="1" spans="3:3">
      <c r="C100" s="49"/>
    </row>
    <row r="101" s="37" customFormat="1" ht="20" customHeight="1" spans="3:3">
      <c r="C101" s="49"/>
    </row>
    <row r="102" s="37" customFormat="1" ht="20" customHeight="1" spans="3:3">
      <c r="C102" s="49"/>
    </row>
    <row r="103" s="37" customFormat="1" ht="20" customHeight="1" spans="3:3">
      <c r="C103" s="49"/>
    </row>
    <row r="104" s="37" customFormat="1" ht="20" customHeight="1" spans="3:3">
      <c r="C104" s="49"/>
    </row>
    <row r="105" s="37" customFormat="1" ht="20" customHeight="1" spans="3:3">
      <c r="C105" s="49"/>
    </row>
    <row r="106" s="37" customFormat="1" ht="20" customHeight="1" spans="3:3">
      <c r="C106" s="49"/>
    </row>
    <row r="107" s="37" customFormat="1" ht="20" customHeight="1" spans="3:3">
      <c r="C107" s="49"/>
    </row>
    <row r="108" s="37" customFormat="1" ht="20" customHeight="1" spans="3:3">
      <c r="C108" s="49"/>
    </row>
    <row r="109" s="37" customFormat="1" ht="20" customHeight="1" spans="3:3">
      <c r="C109" s="49"/>
    </row>
    <row r="110" s="37" customFormat="1" ht="20" customHeight="1" spans="3:3">
      <c r="C110" s="49"/>
    </row>
    <row r="111" s="37" customFormat="1" ht="20" customHeight="1" spans="3:3">
      <c r="C111" s="49"/>
    </row>
    <row r="112" s="37" customFormat="1" ht="20" customHeight="1" spans="3:3">
      <c r="C112" s="49"/>
    </row>
    <row r="113" s="37" customFormat="1" ht="20" customHeight="1" spans="3:3">
      <c r="C113" s="49"/>
    </row>
    <row r="114" s="37" customFormat="1" ht="20" customHeight="1" spans="3:3">
      <c r="C114" s="49"/>
    </row>
    <row r="115" s="37" customFormat="1" ht="20" customHeight="1" spans="3:3">
      <c r="C115" s="49"/>
    </row>
    <row r="116" s="37" customFormat="1" ht="20" customHeight="1" spans="3:3">
      <c r="C116" s="49"/>
    </row>
    <row r="117" s="37" customFormat="1" ht="20" customHeight="1" spans="3:3">
      <c r="C117" s="49"/>
    </row>
    <row r="118" s="37" customFormat="1" ht="20" customHeight="1" spans="3:3">
      <c r="C118" s="49"/>
    </row>
    <row r="119" s="37" customFormat="1" ht="20" customHeight="1" spans="3:3">
      <c r="C119" s="49"/>
    </row>
    <row r="120" s="37" customFormat="1" ht="20" customHeight="1" spans="3:3">
      <c r="C120" s="49"/>
    </row>
    <row r="121" s="37" customFormat="1" ht="20" customHeight="1" spans="3:3">
      <c r="C121" s="49"/>
    </row>
    <row r="122" s="37" customFormat="1" ht="20" customHeight="1" spans="3:3">
      <c r="C122" s="49"/>
    </row>
    <row r="123" s="37" customFormat="1" ht="20" customHeight="1" spans="3:3">
      <c r="C123" s="49"/>
    </row>
    <row r="124" s="37" customFormat="1" ht="20" customHeight="1" spans="3:3">
      <c r="C124" s="49"/>
    </row>
    <row r="125" s="37" customFormat="1" ht="20" customHeight="1" spans="3:3">
      <c r="C125" s="49"/>
    </row>
    <row r="126" s="37" customFormat="1" ht="20" customHeight="1" spans="3:3">
      <c r="C126" s="49"/>
    </row>
    <row r="127" s="37" customFormat="1" ht="20" customHeight="1" spans="3:3">
      <c r="C127" s="49"/>
    </row>
    <row r="128" s="37" customFormat="1" ht="20" customHeight="1" spans="3:3">
      <c r="C128" s="49"/>
    </row>
    <row r="129" s="37" customFormat="1" ht="20" customHeight="1" spans="3:3">
      <c r="C129" s="49"/>
    </row>
    <row r="130" s="37" customFormat="1" ht="20" customHeight="1" spans="3:3">
      <c r="C130" s="49"/>
    </row>
    <row r="131" s="37" customFormat="1" ht="20" customHeight="1" spans="3:3">
      <c r="C131" s="49"/>
    </row>
    <row r="132" s="37" customFormat="1" ht="20" customHeight="1" spans="3:3">
      <c r="C132" s="49"/>
    </row>
    <row r="133" s="37" customFormat="1" ht="20" customHeight="1" spans="3:3">
      <c r="C133" s="49"/>
    </row>
    <row r="134" s="37" customFormat="1" ht="20" customHeight="1" spans="3:3">
      <c r="C134" s="49"/>
    </row>
    <row r="135" s="37" customFormat="1" ht="20" customHeight="1" spans="3:3">
      <c r="C135" s="49"/>
    </row>
    <row r="136" s="37" customFormat="1" ht="20" customHeight="1" spans="3:3">
      <c r="C136" s="49"/>
    </row>
    <row r="137" s="37" customFormat="1" ht="20" customHeight="1" spans="3:3">
      <c r="C137" s="49"/>
    </row>
    <row r="138" s="37" customFormat="1" ht="20" customHeight="1" spans="3:3">
      <c r="C138" s="49"/>
    </row>
    <row r="139" s="37" customFormat="1" ht="20" customHeight="1" spans="3:3">
      <c r="C139" s="49"/>
    </row>
    <row r="140" s="37" customFormat="1" ht="20" customHeight="1" spans="3:3">
      <c r="C140" s="49"/>
    </row>
    <row r="141" s="37" customFormat="1" ht="20" customHeight="1" spans="3:3">
      <c r="C141" s="49"/>
    </row>
    <row r="142" s="37" customFormat="1" ht="20" customHeight="1" spans="3:3">
      <c r="C142" s="49"/>
    </row>
    <row r="143" s="37" customFormat="1" ht="20" customHeight="1" spans="3:3">
      <c r="C143" s="49"/>
    </row>
    <row r="144" s="37" customFormat="1" ht="20" customHeight="1" spans="3:3">
      <c r="C144" s="49"/>
    </row>
    <row r="145" s="37" customFormat="1" ht="20" customHeight="1" spans="3:3">
      <c r="C145" s="49"/>
    </row>
    <row r="146" s="37" customFormat="1" ht="20" customHeight="1" spans="3:3">
      <c r="C146" s="49"/>
    </row>
    <row r="147" s="37" customFormat="1" ht="20" customHeight="1" spans="3:3">
      <c r="C147" s="49"/>
    </row>
    <row r="148" s="37" customFormat="1" ht="20" customHeight="1" spans="3:3">
      <c r="C148" s="49"/>
    </row>
    <row r="149" s="37" customFormat="1" ht="20" customHeight="1" spans="3:3">
      <c r="C149" s="49"/>
    </row>
    <row r="150" s="37" customFormat="1" ht="20" customHeight="1" spans="3:3">
      <c r="C150" s="49"/>
    </row>
    <row r="151" s="37" customFormat="1" ht="20" customHeight="1" spans="3:3">
      <c r="C151" s="49"/>
    </row>
    <row r="152" s="37" customFormat="1" ht="20" customHeight="1" spans="3:3">
      <c r="C152" s="49"/>
    </row>
    <row r="153" s="37" customFormat="1" ht="20" customHeight="1" spans="3:3">
      <c r="C153" s="49"/>
    </row>
    <row r="154" s="37" customFormat="1" ht="20" customHeight="1" spans="3:3">
      <c r="C154" s="49"/>
    </row>
    <row r="155" s="37" customFormat="1" ht="20" customHeight="1" spans="3:3">
      <c r="C155" s="49"/>
    </row>
    <row r="156" s="37" customFormat="1" ht="20" customHeight="1" spans="3:3">
      <c r="C156" s="49"/>
    </row>
    <row r="157" s="37" customFormat="1" ht="20" customHeight="1" spans="3:3">
      <c r="C157" s="49"/>
    </row>
    <row r="158" s="37" customFormat="1" ht="20" customHeight="1" spans="3:3">
      <c r="C158" s="49"/>
    </row>
    <row r="159" s="37" customFormat="1" ht="20" customHeight="1" spans="3:3">
      <c r="C159" s="49"/>
    </row>
    <row r="160" s="37" customFormat="1" ht="20" customHeight="1" spans="3:3">
      <c r="C160" s="49"/>
    </row>
    <row r="161" s="37" customFormat="1" ht="20" customHeight="1" spans="3:3">
      <c r="C161" s="49"/>
    </row>
    <row r="162" s="37" customFormat="1" ht="20" customHeight="1" spans="3:3">
      <c r="C162" s="49"/>
    </row>
    <row r="163" s="37" customFormat="1" ht="20" customHeight="1" spans="3:3">
      <c r="C163" s="49"/>
    </row>
    <row r="164" s="37" customFormat="1" ht="20" customHeight="1" spans="3:3">
      <c r="C164" s="49"/>
    </row>
    <row r="165" s="37" customFormat="1" ht="20" customHeight="1" spans="3:3">
      <c r="C165" s="49"/>
    </row>
    <row r="166" s="37" customFormat="1" ht="20" customHeight="1" spans="3:3">
      <c r="C166" s="49"/>
    </row>
    <row r="167" s="37" customFormat="1" ht="20" customHeight="1" spans="3:3">
      <c r="C167" s="49"/>
    </row>
    <row r="168" s="37" customFormat="1" ht="20" customHeight="1" spans="3:3">
      <c r="C168" s="49"/>
    </row>
    <row r="169" s="37" customFormat="1" ht="20" customHeight="1" spans="3:3">
      <c r="C169" s="49"/>
    </row>
    <row r="170" s="37" customFormat="1" ht="20" customHeight="1" spans="3:3">
      <c r="C170" s="49"/>
    </row>
    <row r="171" s="37" customFormat="1" ht="20" customHeight="1" spans="3:3">
      <c r="C171" s="49"/>
    </row>
    <row r="172" s="37" customFormat="1" ht="20" customHeight="1" spans="3:3">
      <c r="C172" s="49"/>
    </row>
    <row r="173" s="37" customFormat="1" ht="20" customHeight="1" spans="3:3">
      <c r="C173" s="49"/>
    </row>
    <row r="174" s="37" customFormat="1" ht="20" customHeight="1" spans="3:3">
      <c r="C174" s="49"/>
    </row>
    <row r="175" s="37" customFormat="1" ht="20" customHeight="1" spans="3:3">
      <c r="C175" s="49"/>
    </row>
    <row r="176" s="37" customFormat="1" ht="20" customHeight="1" spans="3:3">
      <c r="C176" s="49"/>
    </row>
    <row r="177" s="37" customFormat="1" ht="20" customHeight="1" spans="3:3">
      <c r="C177" s="49"/>
    </row>
    <row r="178" s="37" customFormat="1" ht="20" customHeight="1" spans="3:3">
      <c r="C178" s="49"/>
    </row>
    <row r="179" s="37" customFormat="1" ht="20" customHeight="1" spans="3:3">
      <c r="C179" s="49"/>
    </row>
    <row r="180" s="37" customFormat="1" ht="20" customHeight="1" spans="3:3">
      <c r="C180" s="49"/>
    </row>
    <row r="181" s="37" customFormat="1" ht="20" customHeight="1" spans="3:3">
      <c r="C181" s="49"/>
    </row>
    <row r="182" s="37" customFormat="1" ht="20" customHeight="1" spans="3:3">
      <c r="C182" s="49"/>
    </row>
    <row r="183" s="37" customFormat="1" ht="20" customHeight="1" spans="3:3">
      <c r="C183" s="49"/>
    </row>
    <row r="184" s="37" customFormat="1" ht="20" customHeight="1" spans="3:3">
      <c r="C184" s="49"/>
    </row>
    <row r="185" s="37" customFormat="1" ht="20" customHeight="1" spans="3:3">
      <c r="C185" s="49"/>
    </row>
    <row r="186" s="37" customFormat="1" ht="20" customHeight="1" spans="3:3">
      <c r="C186" s="49"/>
    </row>
    <row r="187" s="37" customFormat="1" ht="20" customHeight="1" spans="3:3">
      <c r="C187" s="49"/>
    </row>
    <row r="188" s="37" customFormat="1" ht="20" customHeight="1" spans="3:3">
      <c r="C188" s="49"/>
    </row>
    <row r="189" s="37" customFormat="1" ht="20" customHeight="1" spans="3:3">
      <c r="C189" s="49"/>
    </row>
    <row r="190" s="37" customFormat="1" ht="20" customHeight="1" spans="3:3">
      <c r="C190" s="49"/>
    </row>
    <row r="191" s="37" customFormat="1" ht="20" customHeight="1" spans="3:3">
      <c r="C191" s="49"/>
    </row>
    <row r="192" s="37" customFormat="1" ht="20" customHeight="1" spans="3:3">
      <c r="C192" s="49"/>
    </row>
    <row r="193" s="37" customFormat="1" ht="20" customHeight="1" spans="3:3">
      <c r="C193" s="49"/>
    </row>
    <row r="194" s="37" customFormat="1" ht="20" customHeight="1" spans="3:3">
      <c r="C194" s="49"/>
    </row>
    <row r="195" s="37" customFormat="1" ht="20" customHeight="1" spans="3:3">
      <c r="C195" s="49"/>
    </row>
    <row r="196" s="37" customFormat="1" ht="20" customHeight="1" spans="3:3">
      <c r="C196" s="49"/>
    </row>
    <row r="197" s="37" customFormat="1" ht="20" customHeight="1" spans="3:3">
      <c r="C197" s="49"/>
    </row>
    <row r="198" s="37" customFormat="1" ht="20" customHeight="1" spans="3:3">
      <c r="C198" s="49"/>
    </row>
    <row r="199" s="37" customFormat="1" ht="20" customHeight="1" spans="3:3">
      <c r="C199" s="49"/>
    </row>
    <row r="200" s="37" customFormat="1" ht="20" customHeight="1" spans="3:3">
      <c r="C200" s="49"/>
    </row>
    <row r="201" s="37" customFormat="1" ht="20" customHeight="1" spans="3:3">
      <c r="C201" s="49"/>
    </row>
    <row r="202" s="37" customFormat="1" ht="20" customHeight="1" spans="3:3">
      <c r="C202" s="49"/>
    </row>
    <row r="203" s="37" customFormat="1" ht="20" customHeight="1" spans="3:3">
      <c r="C203" s="49"/>
    </row>
    <row r="204" s="37" customFormat="1" ht="20" customHeight="1" spans="3:3">
      <c r="C204" s="49"/>
    </row>
    <row r="205" s="37" customFormat="1" ht="20" customHeight="1" spans="3:3">
      <c r="C205" s="49"/>
    </row>
    <row r="206" s="37" customFormat="1" ht="20" customHeight="1" spans="3:3">
      <c r="C206" s="49"/>
    </row>
    <row r="207" s="37" customFormat="1" ht="20" customHeight="1" spans="3:3">
      <c r="C207" s="49"/>
    </row>
    <row r="208" s="37" customFormat="1" ht="20" customHeight="1" spans="3:3">
      <c r="C208" s="49"/>
    </row>
    <row r="209" s="37" customFormat="1" ht="20" customHeight="1" spans="3:3">
      <c r="C209" s="49"/>
    </row>
    <row r="210" s="37" customFormat="1" ht="20" customHeight="1" spans="3:3">
      <c r="C210" s="49"/>
    </row>
    <row r="211" s="37" customFormat="1" ht="20" customHeight="1" spans="3:3">
      <c r="C211" s="49"/>
    </row>
    <row r="212" s="37" customFormat="1" ht="20" customHeight="1" spans="3:3">
      <c r="C212" s="49"/>
    </row>
    <row r="213" s="37" customFormat="1" ht="20" customHeight="1" spans="3:3">
      <c r="C213" s="49"/>
    </row>
    <row r="214" s="37" customFormat="1" ht="20" customHeight="1" spans="3:3">
      <c r="C214" s="49"/>
    </row>
    <row r="215" s="37" customFormat="1" ht="20" customHeight="1" spans="3:3">
      <c r="C215" s="49"/>
    </row>
    <row r="216" s="37" customFormat="1" ht="20" customHeight="1" spans="3:3">
      <c r="C216" s="49"/>
    </row>
    <row r="217" s="37" customFormat="1" ht="20" customHeight="1" spans="3:3">
      <c r="C217" s="49"/>
    </row>
    <row r="218" s="37" customFormat="1" ht="20" customHeight="1" spans="3:3">
      <c r="C218" s="49"/>
    </row>
    <row r="219" s="37" customFormat="1" ht="20" customHeight="1" spans="3:3">
      <c r="C219" s="49"/>
    </row>
    <row r="220" s="37" customFormat="1" ht="20" customHeight="1" spans="3:3">
      <c r="C220" s="49"/>
    </row>
    <row r="221" s="37" customFormat="1" ht="20" customHeight="1" spans="3:3">
      <c r="C221" s="49"/>
    </row>
    <row r="222" s="37" customFormat="1" ht="20" customHeight="1" spans="3:3">
      <c r="C222" s="49"/>
    </row>
    <row r="223" s="37" customFormat="1" ht="20" customHeight="1" spans="3:3">
      <c r="C223" s="49"/>
    </row>
    <row r="224" s="37" customFormat="1" ht="20" customHeight="1" spans="3:3">
      <c r="C224" s="49"/>
    </row>
    <row r="225" s="37" customFormat="1" ht="20" customHeight="1" spans="3:3">
      <c r="C225" s="49"/>
    </row>
    <row r="226" s="37" customFormat="1" ht="20" customHeight="1" spans="3:3">
      <c r="C226" s="49"/>
    </row>
    <row r="227" s="37" customFormat="1" ht="20" customHeight="1" spans="3:3">
      <c r="C227" s="49"/>
    </row>
    <row r="228" s="37" customFormat="1" ht="20" customHeight="1" spans="3:3">
      <c r="C228" s="49"/>
    </row>
    <row r="229" s="37" customFormat="1" ht="20" customHeight="1" spans="3:3">
      <c r="C229" s="49"/>
    </row>
    <row r="230" s="37" customFormat="1" ht="20" customHeight="1" spans="3:3">
      <c r="C230" s="49"/>
    </row>
    <row r="231" s="37" customFormat="1" ht="20" customHeight="1" spans="3:3">
      <c r="C231" s="49"/>
    </row>
    <row r="232" s="37" customFormat="1" ht="20" customHeight="1" spans="3:3">
      <c r="C232" s="49"/>
    </row>
    <row r="233" s="37" customFormat="1" ht="20" customHeight="1" spans="3:3">
      <c r="C233" s="49"/>
    </row>
    <row r="234" s="37" customFormat="1" ht="20" customHeight="1" spans="3:3">
      <c r="C234" s="49"/>
    </row>
    <row r="235" s="37" customFormat="1" ht="20" customHeight="1" spans="3:3">
      <c r="C235" s="49"/>
    </row>
    <row r="236" s="37" customFormat="1" ht="20" customHeight="1" spans="3:3">
      <c r="C236" s="49"/>
    </row>
    <row r="237" s="37" customFormat="1" ht="20" customHeight="1" spans="3:3">
      <c r="C237" s="49"/>
    </row>
    <row r="238" s="37" customFormat="1" ht="20" customHeight="1" spans="3:3">
      <c r="C238" s="49"/>
    </row>
    <row r="239" s="37" customFormat="1" ht="20" customHeight="1" spans="3:3">
      <c r="C239" s="49"/>
    </row>
    <row r="240" s="37" customFormat="1" ht="20" customHeight="1" spans="3:3">
      <c r="C240" s="49"/>
    </row>
    <row r="241" s="37" customFormat="1" ht="20" customHeight="1" spans="3:3">
      <c r="C241" s="49"/>
    </row>
    <row r="242" s="37" customFormat="1" ht="20" customHeight="1" spans="3:3">
      <c r="C242" s="49"/>
    </row>
    <row r="243" s="37" customFormat="1" ht="20" customHeight="1" spans="3:3">
      <c r="C243" s="49"/>
    </row>
    <row r="244" s="37" customFormat="1" ht="20" customHeight="1" spans="3:3">
      <c r="C244" s="49"/>
    </row>
    <row r="245" s="37" customFormat="1" ht="20" customHeight="1" spans="3:3">
      <c r="C245" s="49"/>
    </row>
    <row r="246" s="37" customFormat="1" ht="20" customHeight="1" spans="3:3">
      <c r="C246" s="49"/>
    </row>
    <row r="247" s="37" customFormat="1" ht="20" customHeight="1" spans="3:3">
      <c r="C247" s="49"/>
    </row>
    <row r="248" s="37" customFormat="1" ht="20" customHeight="1" spans="3:3">
      <c r="C248" s="49"/>
    </row>
    <row r="249" s="37" customFormat="1" ht="20" customHeight="1" spans="3:3">
      <c r="C249" s="49"/>
    </row>
    <row r="250" s="37" customFormat="1" ht="20" customHeight="1" spans="3:3">
      <c r="C250" s="49"/>
    </row>
    <row r="251" s="37" customFormat="1" ht="20" customHeight="1" spans="3:3">
      <c r="C251" s="49"/>
    </row>
    <row r="252" s="37" customFormat="1" ht="20" customHeight="1" spans="3:3">
      <c r="C252" s="49"/>
    </row>
    <row r="253" s="37" customFormat="1" ht="20" customHeight="1" spans="3:3">
      <c r="C253" s="49"/>
    </row>
    <row r="254" s="37" customFormat="1" ht="20" customHeight="1" spans="3:3">
      <c r="C254" s="49"/>
    </row>
    <row r="255" s="37" customFormat="1" ht="20" customHeight="1" spans="3:3">
      <c r="C255" s="49"/>
    </row>
    <row r="256" s="37" customFormat="1" ht="20" customHeight="1" spans="3:3">
      <c r="C256" s="49"/>
    </row>
    <row r="257" s="37" customFormat="1" ht="20" customHeight="1" spans="3:3">
      <c r="C257" s="49"/>
    </row>
    <row r="258" s="37" customFormat="1" ht="20" customHeight="1" spans="3:3">
      <c r="C258" s="49"/>
    </row>
    <row r="259" s="37" customFormat="1" ht="20" customHeight="1" spans="3:3">
      <c r="C259" s="49"/>
    </row>
    <row r="260" s="37" customFormat="1" ht="20" customHeight="1" spans="3:3">
      <c r="C260" s="49"/>
    </row>
    <row r="261" s="37" customFormat="1" ht="20" customHeight="1" spans="3:3">
      <c r="C261" s="49"/>
    </row>
    <row r="262" s="37" customFormat="1" ht="20" customHeight="1" spans="3:3">
      <c r="C262" s="49"/>
    </row>
    <row r="263" s="37" customFormat="1" ht="20" customHeight="1" spans="3:3">
      <c r="C263" s="49"/>
    </row>
    <row r="264" s="37" customFormat="1" ht="20" customHeight="1" spans="3:3">
      <c r="C264" s="49"/>
    </row>
    <row r="265" s="37" customFormat="1" ht="20" customHeight="1" spans="3:3">
      <c r="C265" s="49"/>
    </row>
    <row r="266" s="37" customFormat="1" ht="20" customHeight="1" spans="3:3">
      <c r="C266" s="49"/>
    </row>
    <row r="267" s="37" customFormat="1" ht="20" customHeight="1" spans="3:3">
      <c r="C267" s="49"/>
    </row>
    <row r="268" s="37" customFormat="1" ht="20" customHeight="1" spans="3:3">
      <c r="C268" s="49"/>
    </row>
    <row r="269" s="37" customFormat="1" ht="20" customHeight="1" spans="3:3">
      <c r="C269" s="49"/>
    </row>
    <row r="270" s="37" customFormat="1" ht="20" customHeight="1" spans="3:3">
      <c r="C270" s="49"/>
    </row>
    <row r="271" s="37" customFormat="1" ht="20" customHeight="1" spans="3:3">
      <c r="C271" s="49"/>
    </row>
    <row r="272" s="37" customFormat="1" ht="20" customHeight="1" spans="3:3">
      <c r="C272" s="49"/>
    </row>
    <row r="273" s="37" customFormat="1" ht="20" customHeight="1" spans="3:3">
      <c r="C273" s="49"/>
    </row>
    <row r="274" s="37" customFormat="1" ht="20" customHeight="1" spans="3:3">
      <c r="C274" s="49"/>
    </row>
    <row r="275" s="37" customFormat="1" ht="20" customHeight="1" spans="3:3">
      <c r="C275" s="49"/>
    </row>
    <row r="276" s="37" customFormat="1" ht="20" customHeight="1" spans="3:3">
      <c r="C276" s="49"/>
    </row>
    <row r="277" s="37" customFormat="1" ht="20" customHeight="1" spans="3:3">
      <c r="C277" s="49"/>
    </row>
    <row r="278" s="37" customFormat="1" ht="20" customHeight="1" spans="3:3">
      <c r="C278" s="49"/>
    </row>
    <row r="279" s="37" customFormat="1" ht="20" customHeight="1" spans="3:3">
      <c r="C279" s="49"/>
    </row>
    <row r="280" s="37" customFormat="1" ht="20" customHeight="1" spans="3:3">
      <c r="C280" s="49"/>
    </row>
    <row r="281" s="37" customFormat="1" ht="20" customHeight="1" spans="3:3">
      <c r="C281" s="49"/>
    </row>
    <row r="282" s="37" customFormat="1" ht="20" customHeight="1" spans="3:3">
      <c r="C282" s="49"/>
    </row>
    <row r="283" s="37" customFormat="1" ht="20" customHeight="1" spans="3:3">
      <c r="C283" s="49"/>
    </row>
    <row r="284" s="37" customFormat="1" ht="20" customHeight="1" spans="3:3">
      <c r="C284" s="49"/>
    </row>
    <row r="285" s="37" customFormat="1" ht="20" customHeight="1" spans="3:3">
      <c r="C285" s="49"/>
    </row>
    <row r="286" s="37" customFormat="1" ht="20" customHeight="1" spans="3:3">
      <c r="C286" s="49"/>
    </row>
    <row r="287" s="37" customFormat="1" ht="20" customHeight="1" spans="3:3">
      <c r="C287" s="49"/>
    </row>
    <row r="288" s="37" customFormat="1" ht="20" customHeight="1" spans="3:3">
      <c r="C288" s="49"/>
    </row>
    <row r="289" s="37" customFormat="1" ht="20" customHeight="1" spans="3:3">
      <c r="C289" s="49"/>
    </row>
    <row r="290" s="37" customFormat="1" ht="20" customHeight="1" spans="3:3">
      <c r="C290" s="49"/>
    </row>
    <row r="291" s="37" customFormat="1" ht="20" customHeight="1" spans="3:3">
      <c r="C291" s="49"/>
    </row>
    <row r="292" s="37" customFormat="1" ht="20" customHeight="1" spans="3:3">
      <c r="C292" s="49"/>
    </row>
    <row r="293" s="37" customFormat="1" ht="20" customHeight="1" spans="3:3">
      <c r="C293" s="49"/>
    </row>
    <row r="294" s="37" customFormat="1" ht="20" customHeight="1" spans="3:3">
      <c r="C294" s="49"/>
    </row>
    <row r="295" s="37" customFormat="1" ht="20" customHeight="1" spans="3:3">
      <c r="C295" s="49"/>
    </row>
    <row r="296" s="37" customFormat="1" ht="20" customHeight="1" spans="3:3">
      <c r="C296" s="49"/>
    </row>
    <row r="297" s="37" customFormat="1" ht="20" customHeight="1" spans="3:3">
      <c r="C297" s="49"/>
    </row>
    <row r="298" s="37" customFormat="1" ht="20" customHeight="1" spans="3:3">
      <c r="C298" s="49"/>
    </row>
    <row r="299" s="37" customFormat="1" ht="20" customHeight="1" spans="3:3">
      <c r="C299" s="49"/>
    </row>
    <row r="300" s="37" customFormat="1" ht="20" customHeight="1" spans="3:3">
      <c r="C300" s="49"/>
    </row>
    <row r="301" s="37" customFormat="1" ht="20" customHeight="1" spans="3:3">
      <c r="C301" s="49"/>
    </row>
    <row r="302" s="37" customFormat="1" ht="20" customHeight="1" spans="3:3">
      <c r="C302" s="49"/>
    </row>
    <row r="303" s="37" customFormat="1" ht="20" customHeight="1" spans="3:3">
      <c r="C303" s="49"/>
    </row>
    <row r="304" s="37" customFormat="1" ht="20" customHeight="1" spans="3:3">
      <c r="C304" s="49"/>
    </row>
    <row r="305" s="37" customFormat="1" ht="20" customHeight="1" spans="3:3">
      <c r="C305" s="49"/>
    </row>
    <row r="306" s="37" customFormat="1" ht="20" customHeight="1" spans="3:3">
      <c r="C306" s="49"/>
    </row>
    <row r="307" s="37" customFormat="1" ht="20" customHeight="1" spans="3:3">
      <c r="C307" s="49"/>
    </row>
    <row r="308" s="37" customFormat="1" ht="20" customHeight="1" spans="3:3">
      <c r="C308" s="49"/>
    </row>
    <row r="309" s="37" customFormat="1" ht="20" customHeight="1" spans="3:3">
      <c r="C309" s="49"/>
    </row>
    <row r="310" s="37" customFormat="1" ht="20" customHeight="1" spans="3:3">
      <c r="C310" s="49"/>
    </row>
    <row r="311" s="37" customFormat="1" ht="20" customHeight="1" spans="3:3">
      <c r="C311" s="49"/>
    </row>
    <row r="312" s="37" customFormat="1" ht="20" customHeight="1" spans="3:3">
      <c r="C312" s="49"/>
    </row>
    <row r="313" s="37" customFormat="1" ht="20" customHeight="1" spans="3:3">
      <c r="C313" s="49"/>
    </row>
    <row r="314" s="37" customFormat="1" ht="20" customHeight="1" spans="3:3">
      <c r="C314" s="49"/>
    </row>
    <row r="315" s="37" customFormat="1" ht="20" customHeight="1" spans="3:3">
      <c r="C315" s="49"/>
    </row>
    <row r="316" s="37" customFormat="1" ht="20" customHeight="1" spans="3:3">
      <c r="C316" s="49"/>
    </row>
    <row r="317" s="37" customFormat="1" ht="20" customHeight="1" spans="3:3">
      <c r="C317" s="49"/>
    </row>
    <row r="318" s="37" customFormat="1" ht="20" customHeight="1" spans="3:3">
      <c r="C318" s="49"/>
    </row>
    <row r="319" s="37" customFormat="1" ht="20" customHeight="1" spans="3:3">
      <c r="C319" s="49"/>
    </row>
    <row r="320" s="37" customFormat="1" ht="20" customHeight="1" spans="3:3">
      <c r="C320" s="49"/>
    </row>
    <row r="321" s="37" customFormat="1" spans="3:3">
      <c r="C321" s="49"/>
    </row>
    <row r="322" s="37" customFormat="1" spans="3:3">
      <c r="C322" s="49"/>
    </row>
    <row r="323" s="37" customFormat="1" spans="3:3">
      <c r="C323" s="49"/>
    </row>
    <row r="324" s="37" customFormat="1" spans="3:3">
      <c r="C324" s="49"/>
    </row>
    <row r="325" s="37" customFormat="1" spans="3:3">
      <c r="C325" s="49"/>
    </row>
    <row r="326" s="37" customFormat="1" spans="3:3">
      <c r="C326" s="49"/>
    </row>
    <row r="327" s="37" customFormat="1" spans="3:3">
      <c r="C327" s="49"/>
    </row>
    <row r="328" s="37" customFormat="1" spans="3:3">
      <c r="C328" s="49"/>
    </row>
    <row r="329" s="37" customFormat="1" spans="3:3">
      <c r="C329" s="49"/>
    </row>
    <row r="330" s="37" customFormat="1" spans="3:3">
      <c r="C330" s="49"/>
    </row>
    <row r="331" s="37" customFormat="1" spans="3:3">
      <c r="C331" s="49"/>
    </row>
    <row r="332" s="37" customFormat="1" spans="3:3">
      <c r="C332" s="49"/>
    </row>
    <row r="333" s="37" customFormat="1" spans="3:3">
      <c r="C333" s="49"/>
    </row>
    <row r="334" s="37" customFormat="1" spans="3:3">
      <c r="C334" s="49"/>
    </row>
    <row r="335" s="37" customFormat="1" spans="3:3">
      <c r="C335" s="49"/>
    </row>
    <row r="336" s="37" customFormat="1" spans="3:3">
      <c r="C336" s="49"/>
    </row>
    <row r="337" s="37" customFormat="1" spans="3:3">
      <c r="C337" s="49"/>
    </row>
    <row r="338" s="37" customFormat="1" spans="3:3">
      <c r="C338" s="49"/>
    </row>
    <row r="339" s="37" customFormat="1" spans="3:3">
      <c r="C339" s="49"/>
    </row>
    <row r="340" s="37" customFormat="1" spans="3:3">
      <c r="C340" s="49"/>
    </row>
    <row r="341" s="37" customFormat="1" spans="3:3">
      <c r="C341" s="49"/>
    </row>
    <row r="342" s="37" customFormat="1" spans="3:3">
      <c r="C342" s="49"/>
    </row>
    <row r="343" s="37" customFormat="1" spans="3:3">
      <c r="C343" s="49"/>
    </row>
    <row r="344" s="37" customFormat="1" spans="3:3">
      <c r="C344" s="49"/>
    </row>
    <row r="345" s="37" customFormat="1" spans="3:3">
      <c r="C345" s="49"/>
    </row>
    <row r="346" s="37" customFormat="1" spans="3:3">
      <c r="C346" s="49"/>
    </row>
    <row r="347" s="37" customFormat="1" spans="3:3">
      <c r="C347" s="49"/>
    </row>
    <row r="348" s="37" customFormat="1" spans="3:3">
      <c r="C348" s="49"/>
    </row>
    <row r="349" s="37" customFormat="1" spans="3:3">
      <c r="C349" s="49"/>
    </row>
    <row r="350" s="37" customFormat="1" spans="3:3">
      <c r="C350" s="49"/>
    </row>
    <row r="351" s="37" customFormat="1" spans="3:3">
      <c r="C351" s="49"/>
    </row>
    <row r="352" s="37" customFormat="1" spans="3:3">
      <c r="C352" s="49"/>
    </row>
    <row r="353" s="37" customFormat="1" spans="3:3">
      <c r="C353" s="49"/>
    </row>
    <row r="354" s="37" customFormat="1" spans="3:3">
      <c r="C354" s="49"/>
    </row>
    <row r="355" s="37" customFormat="1" spans="3:3">
      <c r="C355" s="49"/>
    </row>
    <row r="356" s="37" customFormat="1" spans="3:3">
      <c r="C356" s="49"/>
    </row>
    <row r="357" s="37" customFormat="1" spans="3:3">
      <c r="C357" s="49"/>
    </row>
    <row r="358" s="37" customFormat="1" spans="3:3">
      <c r="C358" s="49"/>
    </row>
    <row r="359" s="37" customFormat="1" spans="3:3">
      <c r="C359" s="49"/>
    </row>
    <row r="360" s="37" customFormat="1" spans="3:3">
      <c r="C360" s="49"/>
    </row>
    <row r="361" s="37" customFormat="1" spans="3:3">
      <c r="C361" s="49"/>
    </row>
    <row r="362" s="37" customFormat="1" spans="3:3">
      <c r="C362" s="49"/>
    </row>
    <row r="363" s="37" customFormat="1" spans="3:3">
      <c r="C363" s="49"/>
    </row>
    <row r="364" s="37" customFormat="1" spans="3:3">
      <c r="C364" s="49"/>
    </row>
    <row r="365" s="37" customFormat="1" spans="3:3">
      <c r="C365" s="49"/>
    </row>
    <row r="366" s="37" customFormat="1" spans="3:3">
      <c r="C366" s="49"/>
    </row>
    <row r="367" s="37" customFormat="1" spans="3:3">
      <c r="C367" s="49"/>
    </row>
    <row r="368" s="37" customFormat="1" spans="3:3">
      <c r="C368" s="49"/>
    </row>
    <row r="369" s="37" customFormat="1" spans="3:3">
      <c r="C369" s="49"/>
    </row>
    <row r="370" s="37" customFormat="1" spans="3:3">
      <c r="C370" s="49"/>
    </row>
    <row r="371" s="37" customFormat="1" spans="3:3">
      <c r="C371" s="49"/>
    </row>
    <row r="372" s="37" customFormat="1" spans="3:3">
      <c r="C372" s="49"/>
    </row>
    <row r="373" s="37" customFormat="1" spans="3:3">
      <c r="C373" s="49"/>
    </row>
    <row r="374" s="37" customFormat="1" spans="3:3">
      <c r="C374" s="49"/>
    </row>
    <row r="375" s="37" customFormat="1" spans="3:3">
      <c r="C375" s="49"/>
    </row>
    <row r="376" s="37" customFormat="1" spans="3:3">
      <c r="C376" s="49"/>
    </row>
    <row r="377" s="37" customFormat="1" spans="3:3">
      <c r="C377" s="49"/>
    </row>
    <row r="378" s="37" customFormat="1" spans="3:3">
      <c r="C378" s="49"/>
    </row>
    <row r="379" s="37" customFormat="1" spans="3:3">
      <c r="C379" s="49"/>
    </row>
    <row r="380" s="37" customFormat="1" spans="3:3">
      <c r="C380" s="49"/>
    </row>
    <row r="381" s="37" customFormat="1" spans="3:3">
      <c r="C381" s="49"/>
    </row>
    <row r="382" s="37" customFormat="1" spans="3:3">
      <c r="C382" s="49"/>
    </row>
    <row r="383" s="37" customFormat="1" spans="3:3">
      <c r="C383" s="49"/>
    </row>
    <row r="384" s="37" customFormat="1" spans="3:3">
      <c r="C384" s="49"/>
    </row>
    <row r="385" s="37" customFormat="1" spans="3:3">
      <c r="C385" s="49"/>
    </row>
    <row r="386" s="37" customFormat="1" spans="3:3">
      <c r="C386" s="49"/>
    </row>
    <row r="387" s="37" customFormat="1" spans="3:3">
      <c r="C387" s="49"/>
    </row>
    <row r="388" s="37" customFormat="1" spans="3:3">
      <c r="C388" s="49"/>
    </row>
    <row r="389" s="37" customFormat="1" spans="3:3">
      <c r="C389" s="49"/>
    </row>
    <row r="390" s="37" customFormat="1" spans="3:3">
      <c r="C390" s="49"/>
    </row>
    <row r="391" s="37" customFormat="1" spans="3:3">
      <c r="C391" s="49"/>
    </row>
    <row r="392" s="37" customFormat="1" spans="3:3">
      <c r="C392" s="49"/>
    </row>
    <row r="393" s="37" customFormat="1" spans="3:3">
      <c r="C393" s="49"/>
    </row>
    <row r="394" s="37" customFormat="1" spans="3:3">
      <c r="C394" s="49"/>
    </row>
    <row r="395" s="37" customFormat="1" spans="3:3">
      <c r="C395" s="49"/>
    </row>
    <row r="396" s="37" customFormat="1" spans="3:3">
      <c r="C396" s="49"/>
    </row>
    <row r="397" s="37" customFormat="1" spans="3:3">
      <c r="C397" s="49"/>
    </row>
    <row r="398" s="37" customFormat="1" spans="3:3">
      <c r="C398" s="49"/>
    </row>
    <row r="399" s="37" customFormat="1" spans="3:3">
      <c r="C399" s="49"/>
    </row>
    <row r="400" s="37" customFormat="1" spans="3:3">
      <c r="C400" s="49"/>
    </row>
    <row r="401" s="37" customFormat="1" spans="3:3">
      <c r="C401" s="49"/>
    </row>
    <row r="402" s="37" customFormat="1" spans="3:3">
      <c r="C402" s="49"/>
    </row>
    <row r="403" s="37" customFormat="1" spans="3:3">
      <c r="C403" s="49"/>
    </row>
    <row r="404" s="37" customFormat="1" spans="3:3">
      <c r="C404" s="49"/>
    </row>
    <row r="405" s="37" customFormat="1" spans="3:3">
      <c r="C405" s="49"/>
    </row>
    <row r="406" s="37" customFormat="1" spans="3:3">
      <c r="C406" s="49"/>
    </row>
    <row r="407" s="37" customFormat="1" spans="3:3">
      <c r="C407" s="49"/>
    </row>
    <row r="408" s="37" customFormat="1" spans="3:3">
      <c r="C408" s="49"/>
    </row>
    <row r="409" s="37" customFormat="1" spans="3:3">
      <c r="C409" s="49"/>
    </row>
    <row r="410" s="37" customFormat="1" spans="3:3">
      <c r="C410" s="49"/>
    </row>
    <row r="411" s="37" customFormat="1" spans="3:3">
      <c r="C411" s="49"/>
    </row>
    <row r="412" s="37" customFormat="1" spans="3:3">
      <c r="C412" s="49"/>
    </row>
    <row r="413" s="37" customFormat="1" spans="3:3">
      <c r="C413" s="49"/>
    </row>
    <row r="414" s="37" customFormat="1" spans="3:3">
      <c r="C414" s="49"/>
    </row>
    <row r="415" s="37" customFormat="1" spans="3:3">
      <c r="C415" s="49"/>
    </row>
    <row r="416" s="37" customFormat="1" spans="3:3">
      <c r="C416" s="49"/>
    </row>
    <row r="417" s="37" customFormat="1" spans="3:3">
      <c r="C417" s="49"/>
    </row>
    <row r="418" s="37" customFormat="1" spans="3:3">
      <c r="C418" s="49"/>
    </row>
    <row r="419" s="37" customFormat="1" spans="3:3">
      <c r="C419" s="49"/>
    </row>
    <row r="420" s="37" customFormat="1" spans="3:3">
      <c r="C420" s="49"/>
    </row>
    <row r="421" s="37" customFormat="1" spans="3:3">
      <c r="C421" s="49"/>
    </row>
    <row r="422" s="37" customFormat="1" spans="3:3">
      <c r="C422" s="49"/>
    </row>
    <row r="423" s="37" customFormat="1" spans="3:3">
      <c r="C423" s="49"/>
    </row>
    <row r="424" s="37" customFormat="1" spans="3:3">
      <c r="C424" s="49"/>
    </row>
    <row r="425" s="37" customFormat="1" spans="3:3">
      <c r="C425" s="49"/>
    </row>
    <row r="426" s="37" customFormat="1" spans="3:3">
      <c r="C426" s="49"/>
    </row>
    <row r="427" s="37" customFormat="1" spans="3:3">
      <c r="C427" s="49"/>
    </row>
    <row r="428" s="37" customFormat="1" spans="3:3">
      <c r="C428" s="49"/>
    </row>
    <row r="429" s="37" customFormat="1" spans="3:3">
      <c r="C429" s="49"/>
    </row>
    <row r="430" s="37" customFormat="1" spans="3:3">
      <c r="C430" s="49"/>
    </row>
    <row r="431" s="37" customFormat="1" spans="3:3">
      <c r="C431" s="49"/>
    </row>
    <row r="432" s="37" customFormat="1" spans="3:3">
      <c r="C432" s="49"/>
    </row>
    <row r="433" s="37" customFormat="1" spans="3:3">
      <c r="C433" s="49"/>
    </row>
    <row r="434" s="37" customFormat="1" spans="3:3">
      <c r="C434" s="49"/>
    </row>
    <row r="435" s="37" customFormat="1" spans="3:3">
      <c r="C435" s="49"/>
    </row>
    <row r="436" s="37" customFormat="1" spans="3:3">
      <c r="C436" s="49"/>
    </row>
    <row r="437" s="37" customFormat="1" spans="3:3">
      <c r="C437" s="49"/>
    </row>
    <row r="438" s="37" customFormat="1" spans="3:3">
      <c r="C438" s="49"/>
    </row>
    <row r="439" s="37" customFormat="1" spans="3:3">
      <c r="C439" s="49"/>
    </row>
    <row r="440" s="37" customFormat="1" spans="3:3">
      <c r="C440" s="49"/>
    </row>
    <row r="441" s="37" customFormat="1" spans="3:3">
      <c r="C441" s="49"/>
    </row>
    <row r="442" s="37" customFormat="1" spans="3:3">
      <c r="C442" s="49"/>
    </row>
    <row r="443" s="37" customFormat="1" spans="3:3">
      <c r="C443" s="49"/>
    </row>
    <row r="444" s="37" customFormat="1" spans="3:3">
      <c r="C444" s="49"/>
    </row>
    <row r="445" s="37" customFormat="1" spans="3:3">
      <c r="C445" s="49"/>
    </row>
    <row r="446" s="37" customFormat="1" spans="3:3">
      <c r="C446" s="49"/>
    </row>
    <row r="447" s="37" customFormat="1" spans="3:3">
      <c r="C447" s="49"/>
    </row>
    <row r="448" s="37" customFormat="1" spans="3:3">
      <c r="C448" s="49"/>
    </row>
    <row r="449" s="37" customFormat="1" spans="3:3">
      <c r="C449" s="49"/>
    </row>
    <row r="450" s="37" customFormat="1" spans="3:3">
      <c r="C450" s="49"/>
    </row>
    <row r="451" s="37" customFormat="1" spans="3:3">
      <c r="C451" s="49"/>
    </row>
    <row r="452" s="37" customFormat="1" spans="3:3">
      <c r="C452" s="49"/>
    </row>
    <row r="453" s="37" customFormat="1" spans="3:3">
      <c r="C453" s="49"/>
    </row>
    <row r="454" s="37" customFormat="1" spans="3:3">
      <c r="C454" s="49"/>
    </row>
    <row r="455" s="37" customFormat="1" spans="3:3">
      <c r="C455" s="49"/>
    </row>
    <row r="456" s="37" customFormat="1" spans="3:3">
      <c r="C456" s="49"/>
    </row>
    <row r="457" s="37" customFormat="1" spans="3:3">
      <c r="C457" s="49"/>
    </row>
    <row r="458" s="37" customFormat="1" spans="3:3">
      <c r="C458" s="49"/>
    </row>
    <row r="459" s="37" customFormat="1" spans="3:3">
      <c r="C459" s="49"/>
    </row>
    <row r="460" s="37" customFormat="1" spans="3:3">
      <c r="C460" s="49"/>
    </row>
    <row r="461" s="37" customFormat="1" spans="3:3">
      <c r="C461" s="49"/>
    </row>
    <row r="462" s="37" customFormat="1" spans="3:3">
      <c r="C462" s="49"/>
    </row>
    <row r="463" s="37" customFormat="1" spans="3:3">
      <c r="C463" s="49"/>
    </row>
    <row r="464" s="37" customFormat="1" spans="3:3">
      <c r="C464" s="49"/>
    </row>
    <row r="465" s="37" customFormat="1" spans="3:3">
      <c r="C465" s="49"/>
    </row>
    <row r="466" s="37" customFormat="1" spans="3:3">
      <c r="C466" s="49"/>
    </row>
    <row r="467" s="37" customFormat="1" spans="3:3">
      <c r="C467" s="49"/>
    </row>
    <row r="468" s="37" customFormat="1" spans="3:3">
      <c r="C468" s="49"/>
    </row>
    <row r="469" s="37" customFormat="1" spans="3:3">
      <c r="C469" s="49"/>
    </row>
    <row r="470" s="37" customFormat="1" spans="3:3">
      <c r="C470" s="49"/>
    </row>
    <row r="471" s="37" customFormat="1" spans="3:3">
      <c r="C471" s="49"/>
    </row>
    <row r="472" s="37" customFormat="1" spans="3:3">
      <c r="C472" s="49"/>
    </row>
    <row r="473" s="37" customFormat="1" spans="3:3">
      <c r="C473" s="49"/>
    </row>
    <row r="474" s="37" customFormat="1" spans="3:3">
      <c r="C474" s="49"/>
    </row>
    <row r="475" s="37" customFormat="1" spans="3:3">
      <c r="C475" s="49"/>
    </row>
    <row r="476" s="37" customFormat="1" spans="3:3">
      <c r="C476" s="49"/>
    </row>
    <row r="477" s="37" customFormat="1" spans="3:3">
      <c r="C477" s="49"/>
    </row>
    <row r="478" s="37" customFormat="1" spans="3:3">
      <c r="C478" s="49"/>
    </row>
    <row r="479" s="37" customFormat="1" spans="3:3">
      <c r="C479" s="49"/>
    </row>
    <row r="480" s="37" customFormat="1" spans="3:3">
      <c r="C480" s="49"/>
    </row>
    <row r="481" s="37" customFormat="1" spans="3:3">
      <c r="C481" s="49"/>
    </row>
    <row r="482" s="37" customFormat="1" spans="3:3">
      <c r="C482" s="49"/>
    </row>
    <row r="483" s="37" customFormat="1" spans="3:3">
      <c r="C483" s="49"/>
    </row>
    <row r="484" s="37" customFormat="1" spans="3:3">
      <c r="C484" s="49"/>
    </row>
    <row r="485" s="37" customFormat="1" spans="3:3">
      <c r="C485" s="49"/>
    </row>
    <row r="486" s="37" customFormat="1" spans="3:3">
      <c r="C486" s="49"/>
    </row>
    <row r="487" s="37" customFormat="1" spans="3:3">
      <c r="C487" s="49"/>
    </row>
    <row r="488" s="37" customFormat="1" spans="3:3">
      <c r="C488" s="49"/>
    </row>
    <row r="489" s="37" customFormat="1" spans="3:3">
      <c r="C489" s="49"/>
    </row>
    <row r="490" s="37" customFormat="1" spans="3:3">
      <c r="C490" s="49"/>
    </row>
    <row r="491" s="37" customFormat="1" spans="3:3">
      <c r="C491" s="49"/>
    </row>
    <row r="492" s="37" customFormat="1" spans="3:3">
      <c r="C492" s="49"/>
    </row>
    <row r="493" s="37" customFormat="1" spans="3:3">
      <c r="C493" s="49"/>
    </row>
    <row r="494" s="37" customFormat="1" spans="3:3">
      <c r="C494" s="49"/>
    </row>
    <row r="495" s="37" customFormat="1" spans="3:3">
      <c r="C495" s="49"/>
    </row>
    <row r="496" s="37" customFormat="1" spans="3:3">
      <c r="C496" s="49"/>
    </row>
    <row r="497" s="37" customFormat="1" spans="3:3">
      <c r="C497" s="49"/>
    </row>
    <row r="498" s="37" customFormat="1" spans="3:3">
      <c r="C498" s="49"/>
    </row>
    <row r="499" s="37" customFormat="1" spans="3:3">
      <c r="C499" s="49"/>
    </row>
    <row r="500" s="37" customFormat="1" spans="3:3">
      <c r="C500" s="49"/>
    </row>
    <row r="501" s="37" customFormat="1" spans="3:3">
      <c r="C501" s="49"/>
    </row>
    <row r="502" s="37" customFormat="1" spans="3:3">
      <c r="C502" s="49"/>
    </row>
    <row r="503" s="37" customFormat="1" spans="3:3">
      <c r="C503" s="49"/>
    </row>
    <row r="504" s="37" customFormat="1" spans="3:3">
      <c r="C504" s="49"/>
    </row>
    <row r="505" s="37" customFormat="1" spans="3:3">
      <c r="C505" s="49"/>
    </row>
    <row r="506" s="37" customFormat="1" spans="3:3">
      <c r="C506" s="49"/>
    </row>
    <row r="507" s="37" customFormat="1" spans="3:3">
      <c r="C507" s="49"/>
    </row>
    <row r="508" s="37" customFormat="1" spans="3:3">
      <c r="C508" s="49"/>
    </row>
    <row r="509" s="37" customFormat="1" spans="3:3">
      <c r="C509" s="49"/>
    </row>
    <row r="510" s="37" customFormat="1" spans="3:3">
      <c r="C510" s="49"/>
    </row>
    <row r="511" s="37" customFormat="1" spans="3:3">
      <c r="C511" s="49"/>
    </row>
    <row r="512" s="37" customFormat="1" spans="3:3">
      <c r="C512" s="49"/>
    </row>
    <row r="513" s="37" customFormat="1" spans="3:3">
      <c r="C513" s="49"/>
    </row>
    <row r="514" s="37" customFormat="1" spans="3:3">
      <c r="C514" s="49"/>
    </row>
    <row r="515" s="37" customFormat="1" spans="3:3">
      <c r="C515" s="49"/>
    </row>
    <row r="516" s="37" customFormat="1" spans="3:3">
      <c r="C516" s="49"/>
    </row>
    <row r="517" s="37" customFormat="1" spans="3:3">
      <c r="C517" s="49"/>
    </row>
    <row r="518" s="37" customFormat="1" spans="3:3">
      <c r="C518" s="49"/>
    </row>
    <row r="519" s="37" customFormat="1" spans="3:3">
      <c r="C519" s="49"/>
    </row>
    <row r="520" s="37" customFormat="1" spans="3:3">
      <c r="C520" s="49"/>
    </row>
    <row r="521" s="37" customFormat="1" spans="3:3">
      <c r="C521" s="49"/>
    </row>
    <row r="522" s="37" customFormat="1" spans="3:3">
      <c r="C522" s="49"/>
    </row>
    <row r="523" s="37" customFormat="1" spans="3:3">
      <c r="C523" s="49"/>
    </row>
    <row r="524" s="37" customFormat="1" spans="3:3">
      <c r="C524" s="49"/>
    </row>
    <row r="525" s="37" customFormat="1" spans="3:3">
      <c r="C525" s="49"/>
    </row>
    <row r="526" s="37" customFormat="1" spans="3:3">
      <c r="C526" s="49"/>
    </row>
    <row r="527" s="37" customFormat="1" spans="3:3">
      <c r="C527" s="49"/>
    </row>
    <row r="528" s="37" customFormat="1" spans="3:3">
      <c r="C528" s="49"/>
    </row>
    <row r="529" s="37" customFormat="1" spans="3:3">
      <c r="C529" s="49"/>
    </row>
    <row r="530" s="37" customFormat="1" spans="3:3">
      <c r="C530" s="49"/>
    </row>
    <row r="531" s="37" customFormat="1" spans="3:3">
      <c r="C531" s="49"/>
    </row>
    <row r="532" s="37" customFormat="1" spans="3:3">
      <c r="C532" s="49"/>
    </row>
    <row r="533" s="37" customFormat="1" spans="3:3">
      <c r="C533" s="49"/>
    </row>
    <row r="534" s="37" customFormat="1" spans="3:3">
      <c r="C534" s="49"/>
    </row>
    <row r="535" s="37" customFormat="1" spans="3:3">
      <c r="C535" s="49"/>
    </row>
    <row r="536" s="37" customFormat="1" spans="3:3">
      <c r="C536" s="49"/>
    </row>
    <row r="537" s="37" customFormat="1" spans="3:3">
      <c r="C537" s="49"/>
    </row>
    <row r="538" s="37" customFormat="1" spans="3:3">
      <c r="C538" s="49"/>
    </row>
    <row r="539" s="37" customFormat="1" spans="3:3">
      <c r="C539" s="49"/>
    </row>
    <row r="540" s="37" customFormat="1" spans="3:3">
      <c r="C540" s="49"/>
    </row>
    <row r="541" s="37" customFormat="1" spans="3:3">
      <c r="C541" s="49"/>
    </row>
    <row r="542" s="37" customFormat="1" spans="3:3">
      <c r="C542" s="49"/>
    </row>
    <row r="543" s="37" customFormat="1" spans="3:3">
      <c r="C543" s="49"/>
    </row>
    <row r="544" s="37" customFormat="1" spans="3:3">
      <c r="C544" s="49"/>
    </row>
    <row r="545" s="37" customFormat="1" spans="3:3">
      <c r="C545" s="49"/>
    </row>
    <row r="546" s="37" customFormat="1" spans="3:3">
      <c r="C546" s="49"/>
    </row>
    <row r="547" s="37" customFormat="1" spans="3:3">
      <c r="C547" s="49"/>
    </row>
    <row r="548" s="37" customFormat="1" spans="3:3">
      <c r="C548" s="49"/>
    </row>
    <row r="549" s="37" customFormat="1" spans="3:3">
      <c r="C549" s="49"/>
    </row>
    <row r="550" s="37" customFormat="1" spans="3:3">
      <c r="C550" s="49"/>
    </row>
    <row r="551" s="37" customFormat="1" spans="3:3">
      <c r="C551" s="49"/>
    </row>
    <row r="552" s="37" customFormat="1" spans="3:3">
      <c r="C552" s="49"/>
    </row>
    <row r="553" s="37" customFormat="1" spans="3:3">
      <c r="C553" s="49"/>
    </row>
    <row r="554" s="37" customFormat="1" spans="3:3">
      <c r="C554" s="49"/>
    </row>
    <row r="555" s="37" customFormat="1" spans="3:3">
      <c r="C555" s="49"/>
    </row>
    <row r="556" s="37" customFormat="1" spans="3:3">
      <c r="C556" s="49"/>
    </row>
    <row r="557" s="37" customFormat="1" spans="3:3">
      <c r="C557" s="49"/>
    </row>
    <row r="558" s="37" customFormat="1" spans="3:3">
      <c r="C558" s="49"/>
    </row>
    <row r="559" s="37" customFormat="1" spans="3:3">
      <c r="C559" s="49"/>
    </row>
    <row r="560" s="37" customFormat="1" spans="3:3">
      <c r="C560" s="49"/>
    </row>
    <row r="561" s="37" customFormat="1" spans="3:3">
      <c r="C561" s="49"/>
    </row>
    <row r="562" s="37" customFormat="1" spans="3:3">
      <c r="C562" s="49"/>
    </row>
    <row r="563" s="37" customFormat="1" spans="3:3">
      <c r="C563" s="49"/>
    </row>
    <row r="564" s="37" customFormat="1" spans="3:3">
      <c r="C564" s="49"/>
    </row>
    <row r="565" s="37" customFormat="1" spans="3:3">
      <c r="C565" s="49"/>
    </row>
    <row r="566" s="37" customFormat="1" spans="3:3">
      <c r="C566" s="49"/>
    </row>
    <row r="567" s="37" customFormat="1" spans="3:3">
      <c r="C567" s="49"/>
    </row>
    <row r="568" s="37" customFormat="1" spans="3:3">
      <c r="C568" s="49"/>
    </row>
    <row r="569" s="37" customFormat="1" spans="3:3">
      <c r="C569" s="49"/>
    </row>
    <row r="570" s="37" customFormat="1" spans="3:3">
      <c r="C570" s="49"/>
    </row>
    <row r="571" s="37" customFormat="1" spans="3:3">
      <c r="C571" s="49"/>
    </row>
    <row r="572" s="37" customFormat="1" spans="3:3">
      <c r="C572" s="49"/>
    </row>
    <row r="573" s="37" customFormat="1" spans="3:3">
      <c r="C573" s="49"/>
    </row>
    <row r="574" s="37" customFormat="1" spans="3:3">
      <c r="C574" s="49"/>
    </row>
    <row r="575" s="37" customFormat="1" spans="3:3">
      <c r="C575" s="49"/>
    </row>
    <row r="576" s="37" customFormat="1" spans="3:3">
      <c r="C576" s="49"/>
    </row>
    <row r="577" s="37" customFormat="1" spans="3:3">
      <c r="C577" s="49"/>
    </row>
    <row r="578" s="37" customFormat="1" spans="3:3">
      <c r="C578" s="49"/>
    </row>
    <row r="579" s="37" customFormat="1" spans="3:3">
      <c r="C579" s="49"/>
    </row>
    <row r="580" s="37" customFormat="1" spans="3:3">
      <c r="C580" s="49"/>
    </row>
    <row r="581" s="37" customFormat="1" spans="3:3">
      <c r="C581" s="49"/>
    </row>
    <row r="582" s="37" customFormat="1" spans="3:3">
      <c r="C582" s="49"/>
    </row>
    <row r="583" s="37" customFormat="1" spans="3:3">
      <c r="C583" s="49"/>
    </row>
    <row r="584" s="37" customFormat="1" spans="3:3">
      <c r="C584" s="49"/>
    </row>
    <row r="585" s="37" customFormat="1" spans="3:3">
      <c r="C585" s="49"/>
    </row>
    <row r="586" s="37" customFormat="1" spans="3:3">
      <c r="C586" s="49"/>
    </row>
    <row r="587" s="37" customFormat="1" spans="3:3">
      <c r="C587" s="49"/>
    </row>
    <row r="588" s="37" customFormat="1" spans="3:3">
      <c r="C588" s="49"/>
    </row>
    <row r="589" s="37" customFormat="1" spans="3:3">
      <c r="C589" s="49"/>
    </row>
    <row r="590" s="37" customFormat="1" spans="3:3">
      <c r="C590" s="49"/>
    </row>
    <row r="591" s="37" customFormat="1" spans="3:3">
      <c r="C591" s="49"/>
    </row>
    <row r="592" s="37" customFormat="1" spans="3:3">
      <c r="C592" s="49"/>
    </row>
    <row r="593" s="37" customFormat="1" spans="3:3">
      <c r="C593" s="49"/>
    </row>
    <row r="594" s="37" customFormat="1" spans="3:3">
      <c r="C594" s="49"/>
    </row>
    <row r="595" s="37" customFormat="1" spans="3:3">
      <c r="C595" s="49"/>
    </row>
    <row r="596" s="37" customFormat="1" spans="3:3">
      <c r="C596" s="49"/>
    </row>
    <row r="597" s="37" customFormat="1" spans="3:3">
      <c r="C597" s="49"/>
    </row>
    <row r="598" s="37" customFormat="1" spans="3:3">
      <c r="C598" s="49"/>
    </row>
    <row r="599" s="37" customFormat="1" spans="3:3">
      <c r="C599" s="49"/>
    </row>
    <row r="600" s="37" customFormat="1" spans="3:3">
      <c r="C600" s="49"/>
    </row>
    <row r="601" s="37" customFormat="1" spans="3:3">
      <c r="C601" s="49"/>
    </row>
    <row r="602" s="37" customFormat="1" spans="3:3">
      <c r="C602" s="49"/>
    </row>
    <row r="603" s="37" customFormat="1" spans="3:3">
      <c r="C603" s="49"/>
    </row>
    <row r="604" s="37" customFormat="1" spans="3:3">
      <c r="C604" s="49"/>
    </row>
    <row r="605" s="37" customFormat="1" spans="3:3">
      <c r="C605" s="49"/>
    </row>
    <row r="606" s="37" customFormat="1" spans="3:3">
      <c r="C606" s="49"/>
    </row>
    <row r="607" s="37" customFormat="1" spans="3:3">
      <c r="C607" s="49"/>
    </row>
    <row r="608" s="37" customFormat="1" spans="3:3">
      <c r="C608" s="49"/>
    </row>
    <row r="609" s="37" customFormat="1" spans="3:3">
      <c r="C609" s="49"/>
    </row>
    <row r="610" s="37" customFormat="1" spans="3:3">
      <c r="C610" s="49"/>
    </row>
    <row r="611" s="37" customFormat="1" spans="3:3">
      <c r="C611" s="49"/>
    </row>
    <row r="612" s="37" customFormat="1" spans="3:3">
      <c r="C612" s="49"/>
    </row>
    <row r="613" s="37" customFormat="1" spans="3:3">
      <c r="C613" s="49"/>
    </row>
    <row r="614" s="37" customFormat="1" spans="3:3">
      <c r="C614" s="49"/>
    </row>
    <row r="615" s="37" customFormat="1" spans="3:3">
      <c r="C615" s="49"/>
    </row>
    <row r="616" s="37" customFormat="1" spans="3:3">
      <c r="C616" s="49"/>
    </row>
    <row r="617" s="37" customFormat="1" spans="3:3">
      <c r="C617" s="49"/>
    </row>
    <row r="618" s="37" customFormat="1" spans="3:3">
      <c r="C618" s="49"/>
    </row>
    <row r="619" s="37" customFormat="1" spans="3:3">
      <c r="C619" s="49"/>
    </row>
    <row r="620" s="37" customFormat="1" spans="3:3">
      <c r="C620" s="49"/>
    </row>
    <row r="621" s="37" customFormat="1" spans="3:3">
      <c r="C621" s="49"/>
    </row>
    <row r="622" s="37" customFormat="1" spans="3:3">
      <c r="C622" s="49"/>
    </row>
    <row r="623" s="37" customFormat="1" spans="3:3">
      <c r="C623" s="49"/>
    </row>
    <row r="624" s="37" customFormat="1" spans="3:3">
      <c r="C624" s="49"/>
    </row>
    <row r="625" s="37" customFormat="1" spans="3:3">
      <c r="C625" s="49"/>
    </row>
    <row r="626" s="37" customFormat="1" spans="3:3">
      <c r="C626" s="49"/>
    </row>
    <row r="627" s="37" customFormat="1" spans="3:3">
      <c r="C627" s="49"/>
    </row>
    <row r="628" s="37" customFormat="1" spans="3:3">
      <c r="C628" s="49"/>
    </row>
    <row r="629" s="37" customFormat="1" spans="3:3">
      <c r="C629" s="49"/>
    </row>
    <row r="630" s="37" customFormat="1" spans="3:3">
      <c r="C630" s="49"/>
    </row>
    <row r="631" s="37" customFormat="1" spans="3:3">
      <c r="C631" s="49"/>
    </row>
    <row r="632" s="37" customFormat="1" spans="3:3">
      <c r="C632" s="49"/>
    </row>
    <row r="633" s="37" customFormat="1" spans="3:3">
      <c r="C633" s="49"/>
    </row>
    <row r="634" s="37" customFormat="1" spans="3:3">
      <c r="C634" s="49"/>
    </row>
    <row r="635" s="37" customFormat="1" spans="3:3">
      <c r="C635" s="49"/>
    </row>
    <row r="636" s="37" customFormat="1" spans="3:3">
      <c r="C636" s="49"/>
    </row>
    <row r="637" s="37" customFormat="1" spans="3:3">
      <c r="C637" s="49"/>
    </row>
    <row r="638" s="37" customFormat="1" spans="3:3">
      <c r="C638" s="49"/>
    </row>
    <row r="639" s="37" customFormat="1" spans="3:3">
      <c r="C639" s="49"/>
    </row>
    <row r="640" s="37" customFormat="1" spans="3:3">
      <c r="C640" s="49"/>
    </row>
    <row r="641" s="37" customFormat="1" spans="3:3">
      <c r="C641" s="49"/>
    </row>
    <row r="642" s="37" customFormat="1" spans="3:3">
      <c r="C642" s="49"/>
    </row>
    <row r="643" s="37" customFormat="1" spans="3:3">
      <c r="C643" s="49"/>
    </row>
    <row r="644" s="37" customFormat="1" spans="3:3">
      <c r="C644" s="49"/>
    </row>
    <row r="645" s="37" customFormat="1" spans="3:3">
      <c r="C645" s="49"/>
    </row>
    <row r="646" s="37" customFormat="1" spans="3:3">
      <c r="C646" s="49"/>
    </row>
    <row r="647" s="37" customFormat="1" spans="3:3">
      <c r="C647" s="49"/>
    </row>
    <row r="648" s="37" customFormat="1" spans="3:3">
      <c r="C648" s="49"/>
    </row>
    <row r="649" s="37" customFormat="1" spans="3:3">
      <c r="C649" s="49"/>
    </row>
    <row r="650" s="37" customFormat="1" spans="3:3">
      <c r="C650" s="49"/>
    </row>
    <row r="651" s="37" customFormat="1" spans="3:3">
      <c r="C651" s="49"/>
    </row>
    <row r="652" s="37" customFormat="1" spans="3:3">
      <c r="C652" s="49"/>
    </row>
    <row r="653" s="37" customFormat="1" spans="3:3">
      <c r="C653" s="49"/>
    </row>
    <row r="654" s="37" customFormat="1" spans="3:3">
      <c r="C654" s="49"/>
    </row>
    <row r="655" s="37" customFormat="1" spans="3:3">
      <c r="C655" s="49"/>
    </row>
    <row r="656" s="37" customFormat="1" spans="3:3">
      <c r="C656" s="49"/>
    </row>
    <row r="657" s="37" customFormat="1" spans="3:3">
      <c r="C657" s="49"/>
    </row>
    <row r="658" s="37" customFormat="1" spans="3:3">
      <c r="C658" s="49"/>
    </row>
    <row r="659" s="37" customFormat="1" spans="3:3">
      <c r="C659" s="49"/>
    </row>
    <row r="660" s="37" customFormat="1" spans="3:3">
      <c r="C660" s="49"/>
    </row>
    <row r="661" s="37" customFormat="1" spans="3:3">
      <c r="C661" s="49"/>
    </row>
    <row r="662" s="37" customFormat="1" spans="3:3">
      <c r="C662" s="49"/>
    </row>
    <row r="663" s="37" customFormat="1" spans="3:3">
      <c r="C663" s="49"/>
    </row>
    <row r="664" s="37" customFormat="1" spans="3:3">
      <c r="C664" s="49"/>
    </row>
    <row r="665" s="37" customFormat="1" spans="3:3">
      <c r="C665" s="49"/>
    </row>
    <row r="666" s="37" customFormat="1" spans="3:3">
      <c r="C666" s="49"/>
    </row>
    <row r="667" s="37" customFormat="1" spans="3:3">
      <c r="C667" s="49"/>
    </row>
    <row r="668" s="37" customFormat="1" spans="3:3">
      <c r="C668" s="49"/>
    </row>
    <row r="669" s="37" customFormat="1" spans="3:3">
      <c r="C669" s="49"/>
    </row>
    <row r="670" s="37" customFormat="1" spans="3:3">
      <c r="C670" s="49"/>
    </row>
    <row r="671" s="37" customFormat="1" spans="3:3">
      <c r="C671" s="49"/>
    </row>
    <row r="672" s="37" customFormat="1" spans="3:3">
      <c r="C672" s="49"/>
    </row>
    <row r="673" s="37" customFormat="1" spans="3:3">
      <c r="C673" s="49"/>
    </row>
    <row r="674" s="37" customFormat="1" spans="3:3">
      <c r="C674" s="49"/>
    </row>
    <row r="675" s="37" customFormat="1" spans="3:3">
      <c r="C675" s="49"/>
    </row>
    <row r="676" s="37" customFormat="1" spans="3:3">
      <c r="C676" s="49"/>
    </row>
    <row r="677" s="37" customFormat="1" spans="3:3">
      <c r="C677" s="49"/>
    </row>
    <row r="678" s="37" customFormat="1" spans="3:3">
      <c r="C678" s="49"/>
    </row>
    <row r="679" s="37" customFormat="1" spans="3:3">
      <c r="C679" s="49"/>
    </row>
    <row r="680" s="37" customFormat="1" spans="3:3">
      <c r="C680" s="49"/>
    </row>
    <row r="681" s="37" customFormat="1" spans="3:3">
      <c r="C681" s="49"/>
    </row>
    <row r="682" s="37" customFormat="1" spans="3:3">
      <c r="C682" s="49"/>
    </row>
    <row r="683" s="37" customFormat="1" spans="3:3">
      <c r="C683" s="49"/>
    </row>
    <row r="684" s="37" customFormat="1" spans="3:3">
      <c r="C684" s="49"/>
    </row>
    <row r="685" s="37" customFormat="1" spans="3:3">
      <c r="C685" s="49"/>
    </row>
    <row r="686" s="37" customFormat="1" spans="3:3">
      <c r="C686" s="49"/>
    </row>
    <row r="687" s="37" customFormat="1" spans="3:3">
      <c r="C687" s="49"/>
    </row>
    <row r="688" s="37" customFormat="1" spans="3:3">
      <c r="C688" s="49"/>
    </row>
    <row r="689" s="37" customFormat="1" spans="3:3">
      <c r="C689" s="49"/>
    </row>
    <row r="690" s="37" customFormat="1" spans="3:3">
      <c r="C690" s="49"/>
    </row>
    <row r="691" s="37" customFormat="1" spans="3:3">
      <c r="C691" s="49"/>
    </row>
    <row r="692" s="37" customFormat="1" spans="3:3">
      <c r="C692" s="49"/>
    </row>
    <row r="693" s="37" customFormat="1" spans="3:3">
      <c r="C693" s="49"/>
    </row>
    <row r="694" s="37" customFormat="1" spans="3:3">
      <c r="C694" s="49"/>
    </row>
    <row r="695" s="37" customFormat="1" spans="3:3">
      <c r="C695" s="49"/>
    </row>
    <row r="696" s="37" customFormat="1" spans="3:3">
      <c r="C696" s="49"/>
    </row>
    <row r="697" s="37" customFormat="1" spans="3:3">
      <c r="C697" s="49"/>
    </row>
    <row r="698" s="37" customFormat="1" spans="3:3">
      <c r="C698" s="49"/>
    </row>
    <row r="699" s="37" customFormat="1" spans="3:3">
      <c r="C699" s="49"/>
    </row>
    <row r="700" s="37" customFormat="1" spans="3:3">
      <c r="C700" s="49"/>
    </row>
    <row r="701" s="37" customFormat="1" spans="3:3">
      <c r="C701" s="49"/>
    </row>
    <row r="702" s="37" customFormat="1" spans="3:3">
      <c r="C702" s="49"/>
    </row>
    <row r="703" s="37" customFormat="1" spans="3:3">
      <c r="C703" s="49"/>
    </row>
    <row r="704" s="37" customFormat="1" spans="3:3">
      <c r="C704" s="49"/>
    </row>
    <row r="705" s="37" customFormat="1" spans="3:3">
      <c r="C705" s="49"/>
    </row>
    <row r="706" s="37" customFormat="1" spans="3:3">
      <c r="C706" s="49"/>
    </row>
    <row r="707" s="37" customFormat="1" spans="3:3">
      <c r="C707" s="49"/>
    </row>
    <row r="708" s="37" customFormat="1" spans="3:3">
      <c r="C708" s="49"/>
    </row>
    <row r="709" s="37" customFormat="1" spans="3:3">
      <c r="C709" s="49"/>
    </row>
    <row r="710" s="37" customFormat="1" spans="3:3">
      <c r="C710" s="49"/>
    </row>
    <row r="711" s="37" customFormat="1" spans="3:3">
      <c r="C711" s="49"/>
    </row>
    <row r="712" s="37" customFormat="1" spans="3:3">
      <c r="C712" s="49"/>
    </row>
    <row r="713" s="37" customFormat="1" spans="3:3">
      <c r="C713" s="49"/>
    </row>
    <row r="714" s="37" customFormat="1" spans="3:3">
      <c r="C714" s="49"/>
    </row>
    <row r="715" s="37" customFormat="1" spans="3:3">
      <c r="C715" s="49"/>
    </row>
    <row r="716" s="37" customFormat="1" spans="3:3">
      <c r="C716" s="49"/>
    </row>
    <row r="717" s="37" customFormat="1" spans="3:3">
      <c r="C717" s="49"/>
    </row>
    <row r="718" s="37" customFormat="1" spans="3:3">
      <c r="C718" s="49"/>
    </row>
    <row r="719" s="37" customFormat="1" spans="3:3">
      <c r="C719" s="49"/>
    </row>
    <row r="720" s="37" customFormat="1" spans="3:3">
      <c r="C720" s="49"/>
    </row>
    <row r="721" s="37" customFormat="1" spans="3:3">
      <c r="C721" s="49"/>
    </row>
    <row r="722" s="37" customFormat="1" spans="3:3">
      <c r="C722" s="49"/>
    </row>
    <row r="723" s="37" customFormat="1" spans="3:3">
      <c r="C723" s="49"/>
    </row>
    <row r="724" s="37" customFormat="1" spans="3:3">
      <c r="C724" s="49"/>
    </row>
    <row r="725" s="37" customFormat="1" spans="3:3">
      <c r="C725" s="49"/>
    </row>
    <row r="726" s="37" customFormat="1" spans="3:3">
      <c r="C726" s="49"/>
    </row>
    <row r="727" s="37" customFormat="1" spans="3:3">
      <c r="C727" s="49"/>
    </row>
    <row r="728" s="37" customFormat="1" spans="3:3">
      <c r="C728" s="49"/>
    </row>
    <row r="729" s="37" customFormat="1" spans="3:3">
      <c r="C729" s="49"/>
    </row>
    <row r="730" s="37" customFormat="1" spans="3:3">
      <c r="C730" s="49"/>
    </row>
    <row r="731" s="37" customFormat="1" spans="3:3">
      <c r="C731" s="49"/>
    </row>
    <row r="732" s="37" customFormat="1" spans="3:3">
      <c r="C732" s="49"/>
    </row>
    <row r="733" s="37" customFormat="1" spans="3:3">
      <c r="C733" s="49"/>
    </row>
    <row r="734" s="37" customFormat="1" spans="3:3">
      <c r="C734" s="49"/>
    </row>
    <row r="735" s="37" customFormat="1" spans="3:3">
      <c r="C735" s="49"/>
    </row>
    <row r="736" s="37" customFormat="1" spans="3:3">
      <c r="C736" s="49"/>
    </row>
    <row r="737" s="37" customFormat="1" spans="3:3">
      <c r="C737" s="49"/>
    </row>
    <row r="738" s="37" customFormat="1" spans="3:3">
      <c r="C738" s="49"/>
    </row>
    <row r="739" s="37" customFormat="1" spans="3:3">
      <c r="C739" s="49"/>
    </row>
    <row r="740" s="37" customFormat="1" spans="3:3">
      <c r="C740" s="49"/>
    </row>
    <row r="741" s="37" customFormat="1" spans="3:3">
      <c r="C741" s="49"/>
    </row>
    <row r="742" s="37" customFormat="1" spans="3:3">
      <c r="C742" s="49"/>
    </row>
    <row r="743" s="37" customFormat="1" spans="3:3">
      <c r="C743" s="49"/>
    </row>
    <row r="744" s="37" customFormat="1" spans="3:3">
      <c r="C744" s="49"/>
    </row>
    <row r="745" s="37" customFormat="1" spans="3:3">
      <c r="C745" s="49"/>
    </row>
    <row r="746" s="37" customFormat="1" spans="3:3">
      <c r="C746" s="49"/>
    </row>
    <row r="747" s="37" customFormat="1" spans="3:3">
      <c r="C747" s="49"/>
    </row>
    <row r="748" s="37" customFormat="1" spans="3:3">
      <c r="C748" s="49"/>
    </row>
    <row r="749" s="37" customFormat="1" spans="3:3">
      <c r="C749" s="49"/>
    </row>
    <row r="750" s="37" customFormat="1" spans="3:3">
      <c r="C750" s="49"/>
    </row>
    <row r="751" s="37" customFormat="1" spans="3:3">
      <c r="C751" s="49"/>
    </row>
    <row r="752" s="37" customFormat="1" spans="3:3">
      <c r="C752" s="49"/>
    </row>
    <row r="753" s="37" customFormat="1" spans="3:3">
      <c r="C753" s="49"/>
    </row>
    <row r="754" s="37" customFormat="1" spans="3:3">
      <c r="C754" s="49"/>
    </row>
    <row r="755" s="37" customFormat="1" spans="3:3">
      <c r="C755" s="49"/>
    </row>
    <row r="756" s="37" customFormat="1" spans="3:3">
      <c r="C756" s="49"/>
    </row>
    <row r="757" s="37" customFormat="1" spans="3:3">
      <c r="C757" s="49"/>
    </row>
    <row r="758" s="37" customFormat="1" spans="3:3">
      <c r="C758" s="49"/>
    </row>
    <row r="759" s="37" customFormat="1" spans="3:3">
      <c r="C759" s="49"/>
    </row>
    <row r="760" s="37" customFormat="1" spans="3:3">
      <c r="C760" s="49"/>
    </row>
    <row r="761" s="37" customFormat="1" spans="3:3">
      <c r="C761" s="49"/>
    </row>
    <row r="762" s="37" customFormat="1" spans="3:3">
      <c r="C762" s="49"/>
    </row>
    <row r="763" s="37" customFormat="1" spans="3:3">
      <c r="C763" s="49"/>
    </row>
    <row r="764" s="37" customFormat="1" spans="3:3">
      <c r="C764" s="49"/>
    </row>
    <row r="765" s="37" customFormat="1" spans="3:3">
      <c r="C765" s="49"/>
    </row>
    <row r="766" s="37" customFormat="1" spans="3:3">
      <c r="C766" s="49"/>
    </row>
    <row r="767" s="37" customFormat="1" spans="3:3">
      <c r="C767" s="49"/>
    </row>
    <row r="768" s="37" customFormat="1" spans="3:3">
      <c r="C768" s="49"/>
    </row>
    <row r="769" s="37" customFormat="1" spans="3:3">
      <c r="C769" s="49"/>
    </row>
    <row r="770" s="37" customFormat="1" spans="3:3">
      <c r="C770" s="49"/>
    </row>
    <row r="771" s="37" customFormat="1" spans="3:3">
      <c r="C771" s="49"/>
    </row>
    <row r="772" s="37" customFormat="1" spans="3:3">
      <c r="C772" s="49"/>
    </row>
    <row r="773" s="37" customFormat="1" spans="3:3">
      <c r="C773" s="49"/>
    </row>
    <row r="774" s="37" customFormat="1" spans="3:3">
      <c r="C774" s="49"/>
    </row>
    <row r="775" s="37" customFormat="1" spans="3:3">
      <c r="C775" s="49"/>
    </row>
    <row r="776" s="37" customFormat="1" spans="3:3">
      <c r="C776" s="49"/>
    </row>
    <row r="777" s="37" customFormat="1" spans="3:3">
      <c r="C777" s="49"/>
    </row>
    <row r="778" s="37" customFormat="1" spans="3:3">
      <c r="C778" s="49"/>
    </row>
    <row r="779" s="37" customFormat="1" spans="3:3">
      <c r="C779" s="49"/>
    </row>
    <row r="780" s="37" customFormat="1" spans="3:3">
      <c r="C780" s="49"/>
    </row>
    <row r="781" s="37" customFormat="1" spans="3:3">
      <c r="C781" s="49"/>
    </row>
    <row r="782" s="37" customFormat="1" spans="3:3">
      <c r="C782" s="49"/>
    </row>
    <row r="783" s="37" customFormat="1" spans="3:3">
      <c r="C783" s="49"/>
    </row>
    <row r="784" s="37" customFormat="1" spans="3:3">
      <c r="C784" s="49"/>
    </row>
    <row r="785" s="37" customFormat="1" spans="3:3">
      <c r="C785" s="49"/>
    </row>
    <row r="786" s="37" customFormat="1" spans="3:3">
      <c r="C786" s="49"/>
    </row>
    <row r="787" s="37" customFormat="1" spans="3:3">
      <c r="C787" s="49"/>
    </row>
    <row r="788" s="37" customFormat="1" spans="3:3">
      <c r="C788" s="49"/>
    </row>
    <row r="789" s="37" customFormat="1" spans="3:3">
      <c r="C789" s="49"/>
    </row>
    <row r="790" s="37" customFormat="1" spans="3:3">
      <c r="C790" s="49"/>
    </row>
    <row r="791" s="37" customFormat="1" spans="3:3">
      <c r="C791" s="49"/>
    </row>
    <row r="792" s="37" customFormat="1" spans="3:3">
      <c r="C792" s="49"/>
    </row>
    <row r="793" s="37" customFormat="1" spans="3:3">
      <c r="C793" s="49"/>
    </row>
    <row r="794" s="37" customFormat="1" spans="3:3">
      <c r="C794" s="49"/>
    </row>
    <row r="795" s="37" customFormat="1" spans="3:3">
      <c r="C795" s="49"/>
    </row>
    <row r="796" s="37" customFormat="1" spans="3:3">
      <c r="C796" s="49"/>
    </row>
    <row r="797" s="37" customFormat="1" spans="3:3">
      <c r="C797" s="49"/>
    </row>
    <row r="798" s="37" customFormat="1" spans="3:3">
      <c r="C798" s="49"/>
    </row>
    <row r="799" s="37" customFormat="1" spans="3:3">
      <c r="C799" s="49"/>
    </row>
    <row r="800" s="37" customFormat="1" spans="3:3">
      <c r="C800" s="49"/>
    </row>
    <row r="801" s="37" customFormat="1" spans="3:3">
      <c r="C801" s="49"/>
    </row>
    <row r="802" s="37" customFormat="1" spans="3:3">
      <c r="C802" s="49"/>
    </row>
    <row r="803" s="37" customFormat="1" spans="3:3">
      <c r="C803" s="49"/>
    </row>
    <row r="804" s="37" customFormat="1" spans="3:3">
      <c r="C804" s="49"/>
    </row>
    <row r="805" s="37" customFormat="1" spans="3:3">
      <c r="C805" s="49"/>
    </row>
    <row r="806" s="37" customFormat="1" spans="3:3">
      <c r="C806" s="49"/>
    </row>
    <row r="807" s="37" customFormat="1" spans="3:3">
      <c r="C807" s="49"/>
    </row>
    <row r="808" s="37" customFormat="1" spans="3:3">
      <c r="C808" s="49"/>
    </row>
    <row r="809" s="37" customFormat="1" spans="3:3">
      <c r="C809" s="49"/>
    </row>
    <row r="810" s="37" customFormat="1" spans="3:3">
      <c r="C810" s="49"/>
    </row>
    <row r="811" s="37" customFormat="1" spans="3:3">
      <c r="C811" s="49"/>
    </row>
    <row r="812" s="37" customFormat="1" spans="3:3">
      <c r="C812" s="49"/>
    </row>
    <row r="813" s="37" customFormat="1" spans="3:3">
      <c r="C813" s="49"/>
    </row>
    <row r="814" s="37" customFormat="1" spans="3:3">
      <c r="C814" s="49"/>
    </row>
    <row r="815" s="37" customFormat="1" spans="3:3">
      <c r="C815" s="49"/>
    </row>
    <row r="816" s="37" customFormat="1" spans="3:3">
      <c r="C816" s="49"/>
    </row>
    <row r="817" s="37" customFormat="1" spans="3:3">
      <c r="C817" s="49"/>
    </row>
    <row r="818" s="37" customFormat="1" spans="3:3">
      <c r="C818" s="49"/>
    </row>
    <row r="819" s="37" customFormat="1" spans="3:3">
      <c r="C819" s="49"/>
    </row>
    <row r="820" s="37" customFormat="1" spans="3:3">
      <c r="C820" s="49"/>
    </row>
    <row r="821" s="37" customFormat="1" spans="3:3">
      <c r="C821" s="49"/>
    </row>
    <row r="822" s="37" customFormat="1" spans="3:3">
      <c r="C822" s="49"/>
    </row>
    <row r="823" s="37" customFormat="1" spans="3:3">
      <c r="C823" s="49"/>
    </row>
    <row r="824" s="37" customFormat="1" spans="3:3">
      <c r="C824" s="49"/>
    </row>
    <row r="825" s="37" customFormat="1" spans="3:3">
      <c r="C825" s="49"/>
    </row>
    <row r="826" s="37" customFormat="1" spans="3:3">
      <c r="C826" s="49"/>
    </row>
    <row r="827" s="37" customFormat="1" spans="3:3">
      <c r="C827" s="49"/>
    </row>
    <row r="828" s="37" customFormat="1" spans="3:3">
      <c r="C828" s="49"/>
    </row>
    <row r="829" s="37" customFormat="1" spans="3:3">
      <c r="C829" s="49"/>
    </row>
    <row r="830" s="37" customFormat="1" spans="3:3">
      <c r="C830" s="49"/>
    </row>
    <row r="831" s="37" customFormat="1" spans="3:3">
      <c r="C831" s="49"/>
    </row>
    <row r="832" s="37" customFormat="1" spans="3:3">
      <c r="C832" s="49"/>
    </row>
    <row r="833" s="37" customFormat="1" spans="3:3">
      <c r="C833" s="49"/>
    </row>
    <row r="834" s="37" customFormat="1" spans="3:3">
      <c r="C834" s="49"/>
    </row>
    <row r="835" s="37" customFormat="1" spans="3:3">
      <c r="C835" s="49"/>
    </row>
    <row r="836" s="37" customFormat="1" spans="3:3">
      <c r="C836" s="49"/>
    </row>
    <row r="837" s="37" customFormat="1" spans="3:3">
      <c r="C837" s="49"/>
    </row>
    <row r="838" s="37" customFormat="1" spans="3:3">
      <c r="C838" s="49"/>
    </row>
    <row r="839" s="37" customFormat="1" spans="3:3">
      <c r="C839" s="49"/>
    </row>
    <row r="840" s="37" customFormat="1" spans="3:3">
      <c r="C840" s="49"/>
    </row>
    <row r="841" s="37" customFormat="1" spans="3:3">
      <c r="C841" s="49"/>
    </row>
    <row r="842" s="37" customFormat="1" spans="3:3">
      <c r="C842" s="49"/>
    </row>
    <row r="843" s="37" customFormat="1" spans="3:3">
      <c r="C843" s="49"/>
    </row>
    <row r="844" s="37" customFormat="1" spans="3:3">
      <c r="C844" s="49"/>
    </row>
    <row r="845" s="37" customFormat="1" spans="3:3">
      <c r="C845" s="49"/>
    </row>
    <row r="846" s="37" customFormat="1" spans="3:3">
      <c r="C846" s="49"/>
    </row>
    <row r="847" s="37" customFormat="1" spans="3:3">
      <c r="C847" s="49"/>
    </row>
    <row r="848" s="37" customFormat="1" spans="3:3">
      <c r="C848" s="49"/>
    </row>
    <row r="849" s="37" customFormat="1" spans="3:3">
      <c r="C849" s="49"/>
    </row>
    <row r="850" s="37" customFormat="1" spans="3:3">
      <c r="C850" s="49"/>
    </row>
    <row r="851" s="37" customFormat="1" spans="3:3">
      <c r="C851" s="49"/>
    </row>
    <row r="852" s="37" customFormat="1" spans="3:3">
      <c r="C852" s="49"/>
    </row>
    <row r="853" s="37" customFormat="1" spans="3:3">
      <c r="C853" s="49"/>
    </row>
    <row r="854" s="37" customFormat="1" spans="3:3">
      <c r="C854" s="49"/>
    </row>
    <row r="855" s="37" customFormat="1" spans="3:3">
      <c r="C855" s="49"/>
    </row>
    <row r="856" s="37" customFormat="1" spans="3:3">
      <c r="C856" s="49"/>
    </row>
    <row r="857" s="37" customFormat="1" spans="3:3">
      <c r="C857" s="49"/>
    </row>
    <row r="858" s="37" customFormat="1" spans="3:3">
      <c r="C858" s="49"/>
    </row>
    <row r="859" s="37" customFormat="1" spans="3:3">
      <c r="C859" s="49"/>
    </row>
    <row r="860" s="37" customFormat="1" spans="3:3">
      <c r="C860" s="49"/>
    </row>
    <row r="861" s="37" customFormat="1" spans="3:3">
      <c r="C861" s="49"/>
    </row>
    <row r="862" s="37" customFormat="1" spans="3:3">
      <c r="C862" s="49"/>
    </row>
    <row r="863" s="37" customFormat="1" spans="3:3">
      <c r="C863" s="49"/>
    </row>
    <row r="864" s="37" customFormat="1" spans="3:3">
      <c r="C864" s="49"/>
    </row>
    <row r="865" s="37" customFormat="1" spans="3:3">
      <c r="C865" s="49"/>
    </row>
    <row r="866" s="37" customFormat="1" spans="3:3">
      <c r="C866" s="49"/>
    </row>
    <row r="867" s="37" customFormat="1" spans="3:3">
      <c r="C867" s="49"/>
    </row>
    <row r="868" s="37" customFormat="1" spans="3:3">
      <c r="C868" s="49"/>
    </row>
    <row r="869" s="37" customFormat="1" spans="3:3">
      <c r="C869" s="49"/>
    </row>
    <row r="870" s="37" customFormat="1" spans="3:3">
      <c r="C870" s="49"/>
    </row>
    <row r="871" s="37" customFormat="1" spans="3:3">
      <c r="C871" s="49"/>
    </row>
    <row r="872" s="37" customFormat="1" spans="3:3">
      <c r="C872" s="49"/>
    </row>
    <row r="873" s="37" customFormat="1" spans="3:3">
      <c r="C873" s="49"/>
    </row>
    <row r="874" s="37" customFormat="1" spans="3:3">
      <c r="C874" s="49"/>
    </row>
    <row r="875" s="37" customFormat="1" spans="3:3">
      <c r="C875" s="49"/>
    </row>
    <row r="876" s="37" customFormat="1" spans="3:3">
      <c r="C876" s="49"/>
    </row>
    <row r="877" s="37" customFormat="1" spans="3:3">
      <c r="C877" s="49"/>
    </row>
    <row r="878" s="37" customFormat="1" spans="3:3">
      <c r="C878" s="49"/>
    </row>
    <row r="879" s="37" customFormat="1" spans="3:3">
      <c r="C879" s="49"/>
    </row>
    <row r="880" s="37" customFormat="1" spans="3:3">
      <c r="C880" s="49"/>
    </row>
    <row r="881" s="37" customFormat="1" spans="3:3">
      <c r="C881" s="49"/>
    </row>
    <row r="882" s="37" customFormat="1" spans="3:3">
      <c r="C882" s="49"/>
    </row>
    <row r="883" s="37" customFormat="1" spans="3:3">
      <c r="C883" s="49"/>
    </row>
    <row r="884" s="37" customFormat="1" spans="3:3">
      <c r="C884" s="49"/>
    </row>
    <row r="885" s="37" customFormat="1" spans="3:3">
      <c r="C885" s="49"/>
    </row>
    <row r="886" s="37" customFormat="1" spans="3:3">
      <c r="C886" s="49"/>
    </row>
    <row r="887" s="37" customFormat="1" spans="3:3">
      <c r="C887" s="49"/>
    </row>
    <row r="888" s="37" customFormat="1" spans="3:3">
      <c r="C888" s="49"/>
    </row>
    <row r="889" s="37" customFormat="1" spans="3:3">
      <c r="C889" s="49"/>
    </row>
    <row r="890" s="37" customFormat="1" spans="3:3">
      <c r="C890" s="49"/>
    </row>
    <row r="891" s="37" customFormat="1" spans="3:3">
      <c r="C891" s="49"/>
    </row>
    <row r="892" s="37" customFormat="1" spans="3:3">
      <c r="C892" s="49"/>
    </row>
    <row r="893" s="37" customFormat="1" spans="3:3">
      <c r="C893" s="49"/>
    </row>
    <row r="894" s="37" customFormat="1" spans="3:3">
      <c r="C894" s="49"/>
    </row>
    <row r="895" s="37" customFormat="1" spans="3:3">
      <c r="C895" s="49"/>
    </row>
    <row r="896" s="37" customFormat="1" spans="3:3">
      <c r="C896" s="49"/>
    </row>
    <row r="897" s="37" customFormat="1" spans="3:3">
      <c r="C897" s="49"/>
    </row>
    <row r="898" s="37" customFormat="1" spans="3:3">
      <c r="C898" s="49"/>
    </row>
    <row r="899" s="37" customFormat="1" spans="3:3">
      <c r="C899" s="49"/>
    </row>
    <row r="900" s="37" customFormat="1" spans="3:3">
      <c r="C900" s="49"/>
    </row>
    <row r="901" s="37" customFormat="1" spans="3:3">
      <c r="C901" s="49"/>
    </row>
    <row r="902" s="37" customFormat="1" spans="3:3">
      <c r="C902" s="49"/>
    </row>
    <row r="903" s="37" customFormat="1" spans="3:3">
      <c r="C903" s="49"/>
    </row>
    <row r="904" s="37" customFormat="1" spans="3:3">
      <c r="C904" s="49"/>
    </row>
    <row r="905" s="37" customFormat="1" spans="3:3">
      <c r="C905" s="49"/>
    </row>
    <row r="906" s="37" customFormat="1" spans="3:3">
      <c r="C906" s="49"/>
    </row>
    <row r="907" s="37" customFormat="1" spans="3:3">
      <c r="C907" s="49"/>
    </row>
    <row r="908" s="37" customFormat="1" spans="3:3">
      <c r="C908" s="49"/>
    </row>
    <row r="909" s="37" customFormat="1" spans="3:3">
      <c r="C909" s="49"/>
    </row>
    <row r="910" s="37" customFormat="1" spans="3:3">
      <c r="C910" s="49"/>
    </row>
    <row r="911" s="37" customFormat="1" spans="3:3">
      <c r="C911" s="49"/>
    </row>
    <row r="912" s="37" customFormat="1" spans="3:3">
      <c r="C912" s="49"/>
    </row>
    <row r="913" s="37" customFormat="1" spans="3:3">
      <c r="C913" s="49"/>
    </row>
    <row r="914" s="37" customFormat="1" spans="3:3">
      <c r="C914" s="49"/>
    </row>
    <row r="915" s="37" customFormat="1" spans="3:3">
      <c r="C915" s="49"/>
    </row>
    <row r="916" s="37" customFormat="1" spans="3:3">
      <c r="C916" s="49"/>
    </row>
    <row r="917" s="37" customFormat="1" spans="3:3">
      <c r="C917" s="49"/>
    </row>
    <row r="918" s="37" customFormat="1" spans="3:3">
      <c r="C918" s="49"/>
    </row>
    <row r="919" s="37" customFormat="1" spans="3:3">
      <c r="C919" s="49"/>
    </row>
    <row r="920" s="37" customFormat="1" spans="3:3">
      <c r="C920" s="49"/>
    </row>
    <row r="921" s="37" customFormat="1" spans="3:3">
      <c r="C921" s="49"/>
    </row>
    <row r="922" s="37" customFormat="1" spans="3:3">
      <c r="C922" s="49"/>
    </row>
    <row r="923" s="37" customFormat="1" spans="3:3">
      <c r="C923" s="49"/>
    </row>
    <row r="924" s="37" customFormat="1" spans="3:3">
      <c r="C924" s="49"/>
    </row>
    <row r="925" s="37" customFormat="1" spans="3:3">
      <c r="C925" s="49"/>
    </row>
    <row r="926" s="37" customFormat="1" spans="3:3">
      <c r="C926" s="49"/>
    </row>
    <row r="927" s="37" customFormat="1" spans="3:3">
      <c r="C927" s="49"/>
    </row>
    <row r="928" s="37" customFormat="1" spans="3:3">
      <c r="C928" s="49"/>
    </row>
    <row r="929" s="37" customFormat="1" spans="3:3">
      <c r="C929" s="49"/>
    </row>
    <row r="930" s="37" customFormat="1" spans="3:3">
      <c r="C930" s="49"/>
    </row>
    <row r="931" s="37" customFormat="1" spans="3:3">
      <c r="C931" s="49"/>
    </row>
    <row r="932" s="37" customFormat="1" spans="3:3">
      <c r="C932" s="49"/>
    </row>
    <row r="933" s="37" customFormat="1" spans="3:3">
      <c r="C933" s="49"/>
    </row>
    <row r="934" s="37" customFormat="1" spans="3:3">
      <c r="C934" s="49"/>
    </row>
    <row r="935" s="37" customFormat="1" spans="3:3">
      <c r="C935" s="49"/>
    </row>
    <row r="936" s="37" customFormat="1" spans="3:3">
      <c r="C936" s="49"/>
    </row>
    <row r="937" s="37" customFormat="1" spans="3:3">
      <c r="C937" s="49"/>
    </row>
    <row r="938" s="37" customFormat="1" spans="3:3">
      <c r="C938" s="49"/>
    </row>
    <row r="939" s="37" customFormat="1" spans="3:3">
      <c r="C939" s="49"/>
    </row>
    <row r="940" s="37" customFormat="1" spans="3:3">
      <c r="C940" s="49"/>
    </row>
    <row r="941" s="37" customFormat="1" spans="3:3">
      <c r="C941" s="49"/>
    </row>
    <row r="942" s="37" customFormat="1" spans="3:3">
      <c r="C942" s="49"/>
    </row>
    <row r="943" s="37" customFormat="1" spans="3:3">
      <c r="C943" s="49"/>
    </row>
    <row r="944" s="37" customFormat="1" spans="3:3">
      <c r="C944" s="49"/>
    </row>
    <row r="945" s="37" customFormat="1" spans="3:3">
      <c r="C945" s="49"/>
    </row>
    <row r="946" s="37" customFormat="1" spans="3:3">
      <c r="C946" s="49"/>
    </row>
    <row r="947" s="37" customFormat="1" spans="3:3">
      <c r="C947" s="49"/>
    </row>
    <row r="948" s="37" customFormat="1" spans="3:3">
      <c r="C948" s="49"/>
    </row>
    <row r="949" s="37" customFormat="1" spans="3:3">
      <c r="C949" s="49"/>
    </row>
    <row r="950" s="37" customFormat="1" spans="3:3">
      <c r="C950" s="49"/>
    </row>
    <row r="951" s="37" customFormat="1" spans="3:3">
      <c r="C951" s="49"/>
    </row>
    <row r="952" s="37" customFormat="1" spans="3:3">
      <c r="C952" s="49"/>
    </row>
    <row r="953" s="37" customFormat="1" spans="3:3">
      <c r="C953" s="49"/>
    </row>
    <row r="954" s="37" customFormat="1" spans="3:3">
      <c r="C954" s="49"/>
    </row>
    <row r="955" s="37" customFormat="1" spans="3:3">
      <c r="C955" s="49"/>
    </row>
    <row r="956" s="37" customFormat="1" spans="3:3">
      <c r="C956" s="49"/>
    </row>
    <row r="957" s="37" customFormat="1" spans="3:3">
      <c r="C957" s="49"/>
    </row>
    <row r="958" s="37" customFormat="1" spans="3:3">
      <c r="C958" s="49"/>
    </row>
    <row r="959" s="37" customFormat="1" spans="3:3">
      <c r="C959" s="49"/>
    </row>
    <row r="960" s="37" customFormat="1" spans="3:3">
      <c r="C960" s="49"/>
    </row>
    <row r="961" s="37" customFormat="1" spans="3:3">
      <c r="C961" s="49"/>
    </row>
    <row r="962" s="37" customFormat="1" spans="3:3">
      <c r="C962" s="49"/>
    </row>
    <row r="963" s="37" customFormat="1" spans="3:3">
      <c r="C963" s="49"/>
    </row>
    <row r="964" s="37" customFormat="1" spans="3:3">
      <c r="C964" s="49"/>
    </row>
    <row r="965" s="37" customFormat="1" spans="3:3">
      <c r="C965" s="49"/>
    </row>
    <row r="966" s="37" customFormat="1" spans="3:3">
      <c r="C966" s="49"/>
    </row>
    <row r="967" s="37" customFormat="1" spans="3:3">
      <c r="C967" s="49"/>
    </row>
    <row r="968" s="37" customFormat="1" spans="3:3">
      <c r="C968" s="49"/>
    </row>
    <row r="969" s="37" customFormat="1" spans="3:3">
      <c r="C969" s="49"/>
    </row>
    <row r="970" s="37" customFormat="1" spans="3:3">
      <c r="C970" s="49"/>
    </row>
    <row r="971" s="37" customFormat="1" spans="3:3">
      <c r="C971" s="49"/>
    </row>
    <row r="972" s="37" customFormat="1" spans="3:3">
      <c r="C972" s="49"/>
    </row>
    <row r="973" s="37" customFormat="1" spans="3:3">
      <c r="C973" s="49"/>
    </row>
    <row r="974" s="37" customFormat="1" spans="3:3">
      <c r="C974" s="49"/>
    </row>
    <row r="975" s="37" customFormat="1" spans="3:3">
      <c r="C975" s="49"/>
    </row>
    <row r="976" s="37" customFormat="1" spans="3:3">
      <c r="C976" s="49"/>
    </row>
    <row r="977" s="37" customFormat="1" spans="3:3">
      <c r="C977" s="49"/>
    </row>
    <row r="978" s="37" customFormat="1" spans="3:3">
      <c r="C978" s="49"/>
    </row>
    <row r="979" s="37" customFormat="1" spans="3:3">
      <c r="C979" s="49"/>
    </row>
    <row r="980" s="37" customFormat="1" spans="3:3">
      <c r="C980" s="49"/>
    </row>
    <row r="981" s="37" customFormat="1" spans="3:3">
      <c r="C981" s="49"/>
    </row>
    <row r="982" s="37" customFormat="1" spans="3:3">
      <c r="C982" s="49"/>
    </row>
    <row r="983" s="37" customFormat="1" spans="3:3">
      <c r="C983" s="49"/>
    </row>
    <row r="984" s="37" customFormat="1" spans="3:3">
      <c r="C984" s="49"/>
    </row>
    <row r="985" s="37" customFormat="1" spans="3:3">
      <c r="C985" s="49"/>
    </row>
    <row r="986" s="37" customFormat="1" spans="3:3">
      <c r="C986" s="49"/>
    </row>
    <row r="987" s="37" customFormat="1" spans="3:3">
      <c r="C987" s="49"/>
    </row>
    <row r="988" s="37" customFormat="1" spans="3:3">
      <c r="C988" s="49"/>
    </row>
    <row r="989" s="37" customFormat="1" spans="3:3">
      <c r="C989" s="49"/>
    </row>
    <row r="990" s="37" customFormat="1" spans="3:3">
      <c r="C990" s="49"/>
    </row>
    <row r="991" s="37" customFormat="1" spans="3:3">
      <c r="C991" s="49"/>
    </row>
    <row r="992" s="37" customFormat="1" spans="3:3">
      <c r="C992" s="49"/>
    </row>
    <row r="993" s="37" customFormat="1" spans="3:3">
      <c r="C993" s="49"/>
    </row>
    <row r="994" s="37" customFormat="1" spans="3:3">
      <c r="C994" s="49"/>
    </row>
    <row r="995" s="37" customFormat="1" spans="3:3">
      <c r="C995" s="49"/>
    </row>
    <row r="996" s="37" customFormat="1" spans="3:3">
      <c r="C996" s="49"/>
    </row>
    <row r="997" s="37" customFormat="1" spans="3:3">
      <c r="C997" s="49"/>
    </row>
    <row r="998" s="37" customFormat="1" spans="3:3">
      <c r="C998" s="49"/>
    </row>
    <row r="999" s="37" customFormat="1" spans="3:3">
      <c r="C999" s="49"/>
    </row>
    <row r="1000" s="37" customFormat="1" spans="3:3">
      <c r="C1000" s="49"/>
    </row>
    <row r="1001" s="37" customFormat="1" spans="3:3">
      <c r="C1001" s="49"/>
    </row>
    <row r="1002" s="37" customFormat="1" spans="3:3">
      <c r="C1002" s="49"/>
    </row>
    <row r="1003" s="37" customFormat="1" spans="3:3">
      <c r="C1003" s="49"/>
    </row>
    <row r="1004" s="37" customFormat="1" spans="3:3">
      <c r="C1004" s="49"/>
    </row>
    <row r="1005" s="37" customFormat="1" spans="3:3">
      <c r="C1005" s="49"/>
    </row>
    <row r="1006" s="37" customFormat="1" spans="3:3">
      <c r="C1006" s="49"/>
    </row>
    <row r="1007" s="37" customFormat="1" spans="3:3">
      <c r="C1007" s="49"/>
    </row>
    <row r="1008" s="37" customFormat="1" spans="3:3">
      <c r="C1008" s="49"/>
    </row>
    <row r="1009" s="37" customFormat="1" spans="3:3">
      <c r="C1009" s="49"/>
    </row>
    <row r="1010" s="37" customFormat="1" spans="3:3">
      <c r="C1010" s="49"/>
    </row>
    <row r="1011" s="37" customFormat="1" spans="3:3">
      <c r="C1011" s="49"/>
    </row>
    <row r="1012" s="37" customFormat="1" spans="3:3">
      <c r="C1012" s="49"/>
    </row>
    <row r="1013" s="37" customFormat="1" spans="3:3">
      <c r="C1013" s="49"/>
    </row>
    <row r="1014" s="37" customFormat="1" spans="3:3">
      <c r="C1014" s="49"/>
    </row>
    <row r="1015" s="37" customFormat="1" spans="3:3">
      <c r="C1015" s="49"/>
    </row>
    <row r="1016" s="37" customFormat="1" spans="3:3">
      <c r="C1016" s="49"/>
    </row>
    <row r="1017" s="37" customFormat="1" spans="3:3">
      <c r="C1017" s="49"/>
    </row>
    <row r="1018" s="37" customFormat="1" spans="3:3">
      <c r="C1018" s="49"/>
    </row>
    <row r="1019" s="37" customFormat="1" spans="3:3">
      <c r="C1019" s="49"/>
    </row>
    <row r="1020" s="37" customFormat="1" spans="3:3">
      <c r="C1020" s="49"/>
    </row>
    <row r="1021" s="37" customFormat="1" spans="3:3">
      <c r="C1021" s="49"/>
    </row>
    <row r="1022" s="37" customFormat="1" spans="3:3">
      <c r="C1022" s="49"/>
    </row>
    <row r="1023" s="37" customFormat="1" spans="3:3">
      <c r="C1023" s="49"/>
    </row>
    <row r="1024" s="37" customFormat="1" spans="3:3">
      <c r="C1024" s="49"/>
    </row>
    <row r="1025" s="37" customFormat="1" spans="3:3">
      <c r="C1025" s="49"/>
    </row>
    <row r="1026" s="37" customFormat="1" spans="3:3">
      <c r="C1026" s="49"/>
    </row>
    <row r="1027" s="37" customFormat="1" spans="3:3">
      <c r="C1027" s="49"/>
    </row>
    <row r="1028" s="37" customFormat="1" spans="3:3">
      <c r="C1028" s="49"/>
    </row>
    <row r="1029" s="37" customFormat="1" spans="3:3">
      <c r="C1029" s="49"/>
    </row>
    <row r="1030" s="37" customFormat="1" spans="3:3">
      <c r="C1030" s="49"/>
    </row>
    <row r="1031" s="37" customFormat="1" spans="3:3">
      <c r="C1031" s="49"/>
    </row>
    <row r="1032" s="37" customFormat="1" spans="3:3">
      <c r="C1032" s="49"/>
    </row>
    <row r="1033" s="37" customFormat="1" spans="3:3">
      <c r="C1033" s="49"/>
    </row>
    <row r="1034" s="37" customFormat="1" spans="3:3">
      <c r="C1034" s="49"/>
    </row>
    <row r="1035" s="37" customFormat="1" spans="3:3">
      <c r="C1035" s="49"/>
    </row>
    <row r="1036" s="37" customFormat="1" spans="3:3">
      <c r="C1036" s="49"/>
    </row>
    <row r="1037" s="37" customFormat="1" spans="3:3">
      <c r="C1037" s="49"/>
    </row>
    <row r="1038" s="37" customFormat="1" spans="3:3">
      <c r="C1038" s="49"/>
    </row>
    <row r="1039" s="37" customFormat="1" spans="3:3">
      <c r="C1039" s="49"/>
    </row>
    <row r="1040" s="37" customFormat="1" spans="3:3">
      <c r="C1040" s="49"/>
    </row>
    <row r="1041" s="37" customFormat="1" spans="3:3">
      <c r="C1041" s="49"/>
    </row>
    <row r="1042" s="37" customFormat="1" spans="3:3">
      <c r="C1042" s="49"/>
    </row>
    <row r="1043" s="37" customFormat="1" spans="3:3">
      <c r="C1043" s="49"/>
    </row>
    <row r="1044" s="37" customFormat="1" spans="3:3">
      <c r="C1044" s="49"/>
    </row>
    <row r="1045" s="37" customFormat="1" spans="3:3">
      <c r="C1045" s="49"/>
    </row>
    <row r="1046" s="37" customFormat="1" spans="3:3">
      <c r="C1046" s="49"/>
    </row>
    <row r="1047" s="37" customFormat="1" spans="3:3">
      <c r="C1047" s="49"/>
    </row>
    <row r="1048" s="37" customFormat="1" spans="3:3">
      <c r="C1048" s="49"/>
    </row>
    <row r="1049" s="37" customFormat="1" spans="3:3">
      <c r="C1049" s="49"/>
    </row>
    <row r="1050" s="37" customFormat="1" spans="3:3">
      <c r="C1050" s="49"/>
    </row>
    <row r="1051" s="37" customFormat="1" spans="3:3">
      <c r="C1051" s="49"/>
    </row>
    <row r="1052" s="37" customFormat="1" spans="3:3">
      <c r="C1052" s="49"/>
    </row>
    <row r="1053" s="37" customFormat="1" spans="3:3">
      <c r="C1053" s="49"/>
    </row>
    <row r="1054" s="37" customFormat="1" spans="3:3">
      <c r="C1054" s="49"/>
    </row>
    <row r="1055" s="37" customFormat="1" spans="3:3">
      <c r="C1055" s="49"/>
    </row>
    <row r="1056" s="37" customFormat="1" spans="3:3">
      <c r="C1056" s="49"/>
    </row>
    <row r="1057" s="37" customFormat="1" spans="3:3">
      <c r="C1057" s="49"/>
    </row>
    <row r="1058" s="37" customFormat="1" spans="3:3">
      <c r="C1058" s="49"/>
    </row>
    <row r="1059" s="37" customFormat="1" spans="3:3">
      <c r="C1059" s="49"/>
    </row>
    <row r="1060" s="37" customFormat="1" spans="3:3">
      <c r="C1060" s="49"/>
    </row>
    <row r="1061" s="37" customFormat="1" spans="3:3">
      <c r="C1061" s="49"/>
    </row>
    <row r="1062" s="37" customFormat="1" spans="3:3">
      <c r="C1062" s="49"/>
    </row>
    <row r="1063" s="37" customFormat="1" spans="3:3">
      <c r="C1063" s="49"/>
    </row>
    <row r="1064" s="37" customFormat="1" spans="3:3">
      <c r="C1064" s="49"/>
    </row>
    <row r="1065" s="37" customFormat="1" spans="3:3">
      <c r="C1065" s="49"/>
    </row>
    <row r="1066" s="37" customFormat="1" spans="3:3">
      <c r="C1066" s="49"/>
    </row>
    <row r="1067" s="37" customFormat="1" spans="3:3">
      <c r="C1067" s="49"/>
    </row>
    <row r="1068" s="37" customFormat="1" spans="3:3">
      <c r="C1068" s="49"/>
    </row>
    <row r="1069" s="37" customFormat="1" spans="3:3">
      <c r="C1069" s="49"/>
    </row>
    <row r="1070" s="37" customFormat="1" spans="3:3">
      <c r="C1070" s="49"/>
    </row>
    <row r="1071" s="37" customFormat="1" spans="3:3">
      <c r="C1071" s="49"/>
    </row>
    <row r="1072" s="37" customFormat="1" spans="3:3">
      <c r="C1072" s="49"/>
    </row>
    <row r="1073" s="37" customFormat="1" spans="3:3">
      <c r="C1073" s="49"/>
    </row>
    <row r="1074" s="37" customFormat="1" spans="3:3">
      <c r="C1074" s="49"/>
    </row>
    <row r="1075" s="37" customFormat="1" spans="3:3">
      <c r="C1075" s="49"/>
    </row>
    <row r="1076" s="37" customFormat="1" spans="3:3">
      <c r="C1076" s="49"/>
    </row>
    <row r="1077" s="37" customFormat="1" spans="3:3">
      <c r="C1077" s="49"/>
    </row>
    <row r="1078" s="37" customFormat="1" spans="3:3">
      <c r="C1078" s="49"/>
    </row>
    <row r="1079" s="37" customFormat="1" spans="3:3">
      <c r="C1079" s="49"/>
    </row>
    <row r="1080" s="37" customFormat="1" spans="3:3">
      <c r="C1080" s="49"/>
    </row>
    <row r="1081" s="37" customFormat="1" spans="3:3">
      <c r="C1081" s="49"/>
    </row>
    <row r="1082" s="37" customFormat="1" spans="3:3">
      <c r="C1082" s="49"/>
    </row>
    <row r="1083" s="37" customFormat="1" spans="3:3">
      <c r="C1083" s="49"/>
    </row>
    <row r="1084" s="37" customFormat="1" spans="3:3">
      <c r="C1084" s="49"/>
    </row>
    <row r="1085" s="37" customFormat="1" spans="3:3">
      <c r="C1085" s="49"/>
    </row>
    <row r="1086" s="37" customFormat="1" spans="3:3">
      <c r="C1086" s="49"/>
    </row>
    <row r="1087" s="37" customFormat="1" spans="3:3">
      <c r="C1087" s="49"/>
    </row>
    <row r="1088" s="37" customFormat="1" spans="3:3">
      <c r="C1088" s="49"/>
    </row>
    <row r="1089" s="37" customFormat="1" spans="3:3">
      <c r="C1089" s="49"/>
    </row>
    <row r="1090" s="37" customFormat="1" spans="3:3">
      <c r="C1090" s="49"/>
    </row>
    <row r="1091" s="37" customFormat="1" spans="3:3">
      <c r="C1091" s="49"/>
    </row>
    <row r="1092" s="37" customFormat="1" spans="3:3">
      <c r="C1092" s="49"/>
    </row>
    <row r="1093" s="37" customFormat="1" spans="3:3">
      <c r="C1093" s="49"/>
    </row>
    <row r="1094" s="37" customFormat="1" spans="3:3">
      <c r="C1094" s="49"/>
    </row>
    <row r="1095" s="37" customFormat="1" spans="3:3">
      <c r="C1095" s="49"/>
    </row>
    <row r="1096" s="37" customFormat="1" spans="3:3">
      <c r="C1096" s="49"/>
    </row>
    <row r="1097" s="37" customFormat="1" spans="3:3">
      <c r="C1097" s="49"/>
    </row>
    <row r="1098" s="37" customFormat="1" spans="3:3">
      <c r="C1098" s="49"/>
    </row>
    <row r="1099" s="37" customFormat="1" spans="3:3">
      <c r="C1099" s="49"/>
    </row>
    <row r="1100" s="37" customFormat="1" spans="3:3">
      <c r="C1100" s="49"/>
    </row>
    <row r="1101" s="37" customFormat="1" spans="3:3">
      <c r="C1101" s="49"/>
    </row>
    <row r="1102" s="37" customFormat="1" spans="3:3">
      <c r="C1102" s="49"/>
    </row>
    <row r="1103" s="37" customFormat="1" spans="3:3">
      <c r="C1103" s="49"/>
    </row>
    <row r="1104" s="37" customFormat="1" spans="3:3">
      <c r="C1104" s="49"/>
    </row>
    <row r="1105" s="37" customFormat="1" spans="3:3">
      <c r="C1105" s="49"/>
    </row>
    <row r="1106" s="37" customFormat="1" spans="3:3">
      <c r="C1106" s="49"/>
    </row>
    <row r="1107" s="37" customFormat="1" spans="3:3">
      <c r="C1107" s="49"/>
    </row>
    <row r="1108" s="37" customFormat="1" spans="3:3">
      <c r="C1108" s="49"/>
    </row>
    <row r="1109" s="37" customFormat="1" spans="3:3">
      <c r="C1109" s="49"/>
    </row>
    <row r="1110" s="37" customFormat="1" spans="3:3">
      <c r="C1110" s="49"/>
    </row>
    <row r="1111" s="37" customFormat="1" spans="3:3">
      <c r="C1111" s="49"/>
    </row>
    <row r="1112" s="37" customFormat="1" spans="3:3">
      <c r="C1112" s="49"/>
    </row>
    <row r="1113" s="37" customFormat="1" spans="3:3">
      <c r="C1113" s="49"/>
    </row>
    <row r="1114" s="37" customFormat="1" spans="3:3">
      <c r="C1114" s="49"/>
    </row>
    <row r="1115" s="37" customFormat="1" spans="3:3">
      <c r="C1115" s="49"/>
    </row>
    <row r="1116" s="37" customFormat="1" spans="3:3">
      <c r="C1116" s="49"/>
    </row>
    <row r="1117" s="37" customFormat="1" spans="3:3">
      <c r="C1117" s="49"/>
    </row>
    <row r="1118" s="37" customFormat="1" spans="3:3">
      <c r="C1118" s="49"/>
    </row>
    <row r="1119" s="37" customFormat="1" spans="3:3">
      <c r="C1119" s="49"/>
    </row>
    <row r="1120" s="37" customFormat="1" spans="3:3">
      <c r="C1120" s="49"/>
    </row>
    <row r="1121" s="37" customFormat="1" spans="3:3">
      <c r="C1121" s="49"/>
    </row>
    <row r="1122" s="37" customFormat="1" spans="3:3">
      <c r="C1122" s="49"/>
    </row>
    <row r="1123" s="37" customFormat="1" spans="3:3">
      <c r="C1123" s="49"/>
    </row>
    <row r="1124" s="37" customFormat="1" spans="3:3">
      <c r="C1124" s="49"/>
    </row>
    <row r="1125" s="37" customFormat="1" spans="3:3">
      <c r="C1125" s="49"/>
    </row>
    <row r="1126" s="37" customFormat="1" spans="3:3">
      <c r="C1126" s="49"/>
    </row>
    <row r="1127" s="37" customFormat="1" spans="3:3">
      <c r="C1127" s="49"/>
    </row>
    <row r="1128" s="37" customFormat="1" spans="3:3">
      <c r="C1128" s="49"/>
    </row>
    <row r="1129" s="37" customFormat="1" spans="3:3">
      <c r="C1129" s="49"/>
    </row>
    <row r="1130" s="37" customFormat="1" spans="3:3">
      <c r="C1130" s="49"/>
    </row>
    <row r="1131" s="37" customFormat="1" spans="3:3">
      <c r="C1131" s="49"/>
    </row>
    <row r="1132" s="37" customFormat="1" spans="3:3">
      <c r="C1132" s="49"/>
    </row>
    <row r="1133" s="37" customFormat="1" spans="3:3">
      <c r="C1133" s="49"/>
    </row>
    <row r="1134" s="37" customFormat="1" spans="3:3">
      <c r="C1134" s="49"/>
    </row>
    <row r="1135" s="37" customFormat="1" spans="3:3">
      <c r="C1135" s="49"/>
    </row>
    <row r="1136" s="37" customFormat="1" spans="3:3">
      <c r="C1136" s="49"/>
    </row>
    <row r="1137" s="37" customFormat="1" spans="3:3">
      <c r="C1137" s="49"/>
    </row>
    <row r="1138" s="37" customFormat="1" spans="3:3">
      <c r="C1138" s="49"/>
    </row>
    <row r="1139" s="37" customFormat="1" spans="3:3">
      <c r="C1139" s="49"/>
    </row>
    <row r="1140" s="37" customFormat="1" spans="3:3">
      <c r="C1140" s="49"/>
    </row>
    <row r="1141" s="37" customFormat="1" spans="3:3">
      <c r="C1141" s="49"/>
    </row>
    <row r="1142" s="37" customFormat="1" spans="3:3">
      <c r="C1142" s="49"/>
    </row>
    <row r="1143" s="37" customFormat="1" spans="3:3">
      <c r="C1143" s="49"/>
    </row>
    <row r="1144" s="37" customFormat="1" spans="3:3">
      <c r="C1144" s="49"/>
    </row>
    <row r="1145" s="37" customFormat="1" spans="3:3">
      <c r="C1145" s="49"/>
    </row>
    <row r="1146" s="37" customFormat="1" spans="3:3">
      <c r="C1146" s="49"/>
    </row>
    <row r="1147" s="37" customFormat="1" spans="3:3">
      <c r="C1147" s="49"/>
    </row>
    <row r="1148" s="37" customFormat="1" spans="3:3">
      <c r="C1148" s="49"/>
    </row>
    <row r="1149" s="37" customFormat="1" spans="3:3">
      <c r="C1149" s="49"/>
    </row>
    <row r="1150" s="37" customFormat="1" spans="3:3">
      <c r="C1150" s="49"/>
    </row>
    <row r="1151" s="37" customFormat="1" spans="3:3">
      <c r="C1151" s="49"/>
    </row>
    <row r="1152" s="37" customFormat="1" spans="3:3">
      <c r="C1152" s="49"/>
    </row>
    <row r="1153" s="37" customFormat="1" spans="3:3">
      <c r="C1153" s="49"/>
    </row>
    <row r="1154" s="37" customFormat="1" spans="3:3">
      <c r="C1154" s="49"/>
    </row>
    <row r="1155" s="37" customFormat="1" spans="3:3">
      <c r="C1155" s="49"/>
    </row>
    <row r="1156" s="37" customFormat="1" spans="3:3">
      <c r="C1156" s="49"/>
    </row>
    <row r="1157" s="37" customFormat="1" spans="3:3">
      <c r="C1157" s="49"/>
    </row>
    <row r="1158" s="37" customFormat="1" spans="3:3">
      <c r="C1158" s="49"/>
    </row>
    <row r="1159" s="37" customFormat="1" spans="3:3">
      <c r="C1159" s="49"/>
    </row>
    <row r="1160" s="37" customFormat="1" spans="3:3">
      <c r="C1160" s="49"/>
    </row>
    <row r="1161" s="37" customFormat="1" spans="3:3">
      <c r="C1161" s="49"/>
    </row>
    <row r="1162" s="37" customFormat="1" spans="3:3">
      <c r="C1162" s="49"/>
    </row>
    <row r="1163" s="37" customFormat="1" spans="3:3">
      <c r="C1163" s="49"/>
    </row>
    <row r="1164" s="37" customFormat="1" spans="3:3">
      <c r="C1164" s="49"/>
    </row>
    <row r="1165" s="37" customFormat="1" spans="3:3">
      <c r="C1165" s="49"/>
    </row>
    <row r="1166" s="37" customFormat="1" spans="3:3">
      <c r="C1166" s="49"/>
    </row>
    <row r="1167" s="37" customFormat="1" spans="3:3">
      <c r="C1167" s="49"/>
    </row>
    <row r="1168" s="37" customFormat="1" spans="3:3">
      <c r="C1168" s="49"/>
    </row>
    <row r="1169" s="37" customFormat="1" spans="3:3">
      <c r="C1169" s="49"/>
    </row>
    <row r="1170" s="37" customFormat="1" spans="3:3">
      <c r="C1170" s="49"/>
    </row>
    <row r="1171" s="37" customFormat="1" spans="3:3">
      <c r="C1171" s="49"/>
    </row>
    <row r="1172" s="37" customFormat="1" spans="3:3">
      <c r="C1172" s="49"/>
    </row>
    <row r="1173" s="37" customFormat="1" spans="3:3">
      <c r="C1173" s="49"/>
    </row>
    <row r="1174" s="37" customFormat="1" spans="3:3">
      <c r="C1174" s="49"/>
    </row>
    <row r="1175" s="37" customFormat="1" spans="3:3">
      <c r="C1175" s="49"/>
    </row>
    <row r="1176" s="37" customFormat="1" spans="3:3">
      <c r="C1176" s="49"/>
    </row>
    <row r="1177" s="37" customFormat="1" spans="3:3">
      <c r="C1177" s="49"/>
    </row>
    <row r="1178" s="37" customFormat="1" spans="3:3">
      <c r="C1178" s="49"/>
    </row>
    <row r="1179" s="37" customFormat="1" spans="3:3">
      <c r="C1179" s="49"/>
    </row>
    <row r="1180" s="37" customFormat="1" spans="3:3">
      <c r="C1180" s="49"/>
    </row>
    <row r="1181" s="37" customFormat="1" spans="3:3">
      <c r="C1181" s="49"/>
    </row>
    <row r="1182" s="37" customFormat="1" spans="3:3">
      <c r="C1182" s="49"/>
    </row>
    <row r="1183" s="37" customFormat="1" spans="3:3">
      <c r="C1183" s="49"/>
    </row>
    <row r="1184" s="37" customFormat="1" spans="3:3">
      <c r="C1184" s="49"/>
    </row>
    <row r="1185" s="37" customFormat="1" spans="3:3">
      <c r="C1185" s="49"/>
    </row>
    <row r="1186" s="37" customFormat="1" spans="3:3">
      <c r="C1186" s="49"/>
    </row>
    <row r="1187" s="37" customFormat="1" spans="3:3">
      <c r="C1187" s="49"/>
    </row>
    <row r="1188" s="37" customFormat="1" spans="3:3">
      <c r="C1188" s="49"/>
    </row>
    <row r="1189" s="37" customFormat="1" spans="3:3">
      <c r="C1189" s="49"/>
    </row>
    <row r="1190" s="37" customFormat="1" spans="3:3">
      <c r="C1190" s="49"/>
    </row>
    <row r="1191" s="37" customFormat="1" spans="3:3">
      <c r="C1191" s="49"/>
    </row>
    <row r="1192" s="37" customFormat="1" spans="3:3">
      <c r="C1192" s="49"/>
    </row>
    <row r="1193" s="37" customFormat="1" spans="3:3">
      <c r="C1193" s="49"/>
    </row>
    <row r="1194" s="37" customFormat="1" spans="3:3">
      <c r="C1194" s="49"/>
    </row>
    <row r="1195" s="37" customFormat="1" spans="3:3">
      <c r="C1195" s="49"/>
    </row>
    <row r="1196" s="37" customFormat="1" spans="3:3">
      <c r="C1196" s="49"/>
    </row>
    <row r="1197" s="37" customFormat="1" spans="3:3">
      <c r="C1197" s="49"/>
    </row>
    <row r="1198" s="37" customFormat="1" spans="3:3">
      <c r="C1198" s="49"/>
    </row>
    <row r="1199" s="37" customFormat="1" spans="3:3">
      <c r="C1199" s="49"/>
    </row>
    <row r="1200" s="37" customFormat="1" spans="3:3">
      <c r="C1200" s="49"/>
    </row>
    <row r="1201" s="37" customFormat="1" spans="3:3">
      <c r="C1201" s="49"/>
    </row>
    <row r="1202" s="37" customFormat="1" spans="3:3">
      <c r="C1202" s="49"/>
    </row>
    <row r="1203" s="37" customFormat="1" spans="3:3">
      <c r="C1203" s="49"/>
    </row>
    <row r="1204" s="37" customFormat="1" spans="3:3">
      <c r="C1204" s="49"/>
    </row>
    <row r="1205" s="37" customFormat="1" spans="3:3">
      <c r="C1205" s="49"/>
    </row>
    <row r="1206" s="37" customFormat="1" spans="3:3">
      <c r="C1206" s="49"/>
    </row>
    <row r="1207" s="37" customFormat="1" spans="3:3">
      <c r="C1207" s="49"/>
    </row>
    <row r="1208" s="37" customFormat="1" spans="3:3">
      <c r="C1208" s="49"/>
    </row>
    <row r="1209" s="37" customFormat="1" spans="3:3">
      <c r="C1209" s="49"/>
    </row>
    <row r="1210" s="37" customFormat="1" spans="3:3">
      <c r="C1210" s="49"/>
    </row>
    <row r="1211" s="37" customFormat="1" spans="3:3">
      <c r="C1211" s="49"/>
    </row>
    <row r="1212" s="37" customFormat="1" spans="3:3">
      <c r="C1212" s="49"/>
    </row>
    <row r="1213" s="37" customFormat="1" spans="3:3">
      <c r="C1213" s="49"/>
    </row>
    <row r="1214" s="37" customFormat="1" spans="3:3">
      <c r="C1214" s="49"/>
    </row>
    <row r="1215" s="37" customFormat="1" spans="3:3">
      <c r="C1215" s="49"/>
    </row>
    <row r="1216" s="37" customFormat="1" spans="3:3">
      <c r="C1216" s="49"/>
    </row>
    <row r="1217" s="37" customFormat="1" spans="3:3">
      <c r="C1217" s="49"/>
    </row>
    <row r="1218" s="37" customFormat="1" spans="3:3">
      <c r="C1218" s="49"/>
    </row>
    <row r="1219" s="37" customFormat="1" spans="3:3">
      <c r="C1219" s="49"/>
    </row>
    <row r="1220" s="37" customFormat="1" spans="3:3">
      <c r="C1220" s="49"/>
    </row>
    <row r="1221" s="37" customFormat="1" spans="3:3">
      <c r="C1221" s="49"/>
    </row>
    <row r="1222" s="37" customFormat="1" spans="3:3">
      <c r="C1222" s="49"/>
    </row>
    <row r="1223" s="37" customFormat="1" spans="3:3">
      <c r="C1223" s="49"/>
    </row>
    <row r="1224" s="37" customFormat="1" spans="3:3">
      <c r="C1224" s="49"/>
    </row>
    <row r="1225" s="37" customFormat="1" spans="3:3">
      <c r="C1225" s="49"/>
    </row>
    <row r="1226" s="37" customFormat="1" spans="3:3">
      <c r="C1226" s="49"/>
    </row>
    <row r="1227" s="37" customFormat="1" spans="3:3">
      <c r="C1227" s="49"/>
    </row>
    <row r="1228" s="37" customFormat="1" spans="3:3">
      <c r="C1228" s="49"/>
    </row>
    <row r="1229" s="37" customFormat="1" spans="3:3">
      <c r="C1229" s="49"/>
    </row>
    <row r="1230" s="37" customFormat="1" spans="3:3">
      <c r="C1230" s="49"/>
    </row>
    <row r="1231" s="37" customFormat="1" spans="3:3">
      <c r="C1231" s="49"/>
    </row>
    <row r="1232" s="37" customFormat="1" spans="3:3">
      <c r="C1232" s="49"/>
    </row>
    <row r="1233" s="37" customFormat="1" spans="3:3">
      <c r="C1233" s="49"/>
    </row>
    <row r="1234" s="37" customFormat="1" spans="3:3">
      <c r="C1234" s="49"/>
    </row>
    <row r="1235" s="37" customFormat="1" spans="3:3">
      <c r="C1235" s="49"/>
    </row>
    <row r="1236" s="37" customFormat="1" spans="3:3">
      <c r="C1236" s="49"/>
    </row>
    <row r="1237" s="37" customFormat="1" spans="3:3">
      <c r="C1237" s="49"/>
    </row>
    <row r="1238" s="37" customFormat="1" spans="3:3">
      <c r="C1238" s="49"/>
    </row>
    <row r="1239" s="37" customFormat="1" spans="3:3">
      <c r="C1239" s="49"/>
    </row>
    <row r="1240" s="37" customFormat="1" spans="3:3">
      <c r="C1240" s="49"/>
    </row>
    <row r="1241" s="37" customFormat="1" spans="3:3">
      <c r="C1241" s="49"/>
    </row>
    <row r="1242" s="37" customFormat="1" spans="3:3">
      <c r="C1242" s="49"/>
    </row>
    <row r="1243" s="37" customFormat="1" spans="3:3">
      <c r="C1243" s="49"/>
    </row>
    <row r="1244" s="37" customFormat="1" spans="3:3">
      <c r="C1244" s="49"/>
    </row>
    <row r="1245" s="37" customFormat="1" spans="3:3">
      <c r="C1245" s="49"/>
    </row>
    <row r="1246" s="37" customFormat="1" spans="3:3">
      <c r="C1246" s="49"/>
    </row>
    <row r="1247" s="37" customFormat="1" spans="3:3">
      <c r="C1247" s="49"/>
    </row>
    <row r="1248" s="37" customFormat="1" spans="3:3">
      <c r="C1248" s="49"/>
    </row>
    <row r="1249" s="37" customFormat="1" spans="3:3">
      <c r="C1249" s="49"/>
    </row>
    <row r="1250" s="37" customFormat="1" spans="3:3">
      <c r="C1250" s="49"/>
    </row>
    <row r="1251" s="37" customFormat="1" spans="3:3">
      <c r="C1251" s="49"/>
    </row>
    <row r="1252" s="37" customFormat="1" spans="3:3">
      <c r="C1252" s="49"/>
    </row>
    <row r="1253" s="37" customFormat="1" spans="3:3">
      <c r="C1253" s="49"/>
    </row>
    <row r="1254" s="37" customFormat="1" spans="3:3">
      <c r="C1254" s="49"/>
    </row>
    <row r="1255" s="37" customFormat="1" spans="3:3">
      <c r="C1255" s="49"/>
    </row>
    <row r="1256" s="37" customFormat="1" spans="3:3">
      <c r="C1256" s="49"/>
    </row>
    <row r="1257" s="37" customFormat="1" spans="3:3">
      <c r="C1257" s="49"/>
    </row>
    <row r="1258" s="37" customFormat="1" spans="3:3">
      <c r="C1258" s="49"/>
    </row>
    <row r="1259" s="37" customFormat="1" spans="3:3">
      <c r="C1259" s="49"/>
    </row>
    <row r="1260" s="37" customFormat="1" spans="3:3">
      <c r="C1260" s="49"/>
    </row>
    <row r="1261" s="37" customFormat="1" spans="3:3">
      <c r="C1261" s="49"/>
    </row>
    <row r="1262" s="37" customFormat="1" spans="3:3">
      <c r="C1262" s="49"/>
    </row>
    <row r="1263" s="37" customFormat="1" spans="3:3">
      <c r="C1263" s="49"/>
    </row>
    <row r="1264" s="37" customFormat="1" spans="3:3">
      <c r="C1264" s="49"/>
    </row>
    <row r="1265" s="37" customFormat="1" spans="3:3">
      <c r="C1265" s="49"/>
    </row>
    <row r="1266" s="37" customFormat="1" spans="3:3">
      <c r="C1266" s="49"/>
    </row>
    <row r="1267" s="37" customFormat="1" spans="3:3">
      <c r="C1267" s="49"/>
    </row>
    <row r="1268" s="37" customFormat="1" spans="3:3">
      <c r="C1268" s="49"/>
    </row>
    <row r="1269" s="37" customFormat="1" spans="3:3">
      <c r="C1269" s="49"/>
    </row>
    <row r="1270" s="37" customFormat="1" spans="3:3">
      <c r="C1270" s="49"/>
    </row>
    <row r="1271" s="37" customFormat="1" spans="3:3">
      <c r="C1271" s="49"/>
    </row>
    <row r="1272" s="37" customFormat="1" spans="3:3">
      <c r="C1272" s="49"/>
    </row>
    <row r="1273" s="37" customFormat="1" spans="3:3">
      <c r="C1273" s="49"/>
    </row>
    <row r="1274" s="37" customFormat="1" spans="3:3">
      <c r="C1274" s="49"/>
    </row>
    <row r="1275" s="37" customFormat="1" spans="3:3">
      <c r="C1275" s="49"/>
    </row>
    <row r="1276" s="37" customFormat="1" spans="3:3">
      <c r="C1276" s="49"/>
    </row>
    <row r="1277" s="37" customFormat="1" spans="3:3">
      <c r="C1277" s="49"/>
    </row>
    <row r="1278" s="37" customFormat="1" spans="3:3">
      <c r="C1278" s="49"/>
    </row>
    <row r="1279" s="37" customFormat="1" spans="3:3">
      <c r="C1279" s="49"/>
    </row>
    <row r="1280" s="37" customFormat="1" spans="3:3">
      <c r="C1280" s="49"/>
    </row>
    <row r="1281" s="37" customFormat="1" spans="3:3">
      <c r="C1281" s="49"/>
    </row>
    <row r="1282" s="37" customFormat="1" spans="3:3">
      <c r="C1282" s="49"/>
    </row>
    <row r="1283" s="37" customFormat="1" spans="3:3">
      <c r="C1283" s="49"/>
    </row>
    <row r="1284" s="37" customFormat="1" spans="3:3">
      <c r="C1284" s="49"/>
    </row>
    <row r="1285" s="37" customFormat="1" spans="3:3">
      <c r="C1285" s="49"/>
    </row>
    <row r="1286" s="37" customFormat="1" spans="3:3">
      <c r="C1286" s="49"/>
    </row>
    <row r="1287" s="37" customFormat="1" spans="3:3">
      <c r="C1287" s="49"/>
    </row>
    <row r="1288" s="37" customFormat="1" spans="3:3">
      <c r="C1288" s="49"/>
    </row>
    <row r="1289" s="37" customFormat="1" spans="3:3">
      <c r="C1289" s="49"/>
    </row>
    <row r="1290" s="37" customFormat="1" spans="3:3">
      <c r="C1290" s="49"/>
    </row>
    <row r="1291" s="37" customFormat="1" spans="3:3">
      <c r="C1291" s="49"/>
    </row>
    <row r="1292" s="37" customFormat="1" spans="3:3">
      <c r="C1292" s="49"/>
    </row>
    <row r="1293" s="37" customFormat="1" spans="3:3">
      <c r="C1293" s="49"/>
    </row>
    <row r="1294" s="37" customFormat="1" spans="3:3">
      <c r="C1294" s="49"/>
    </row>
    <row r="1295" s="37" customFormat="1" spans="3:3">
      <c r="C1295" s="49"/>
    </row>
    <row r="1296" s="37" customFormat="1" spans="3:3">
      <c r="C1296" s="49"/>
    </row>
    <row r="1297" s="37" customFormat="1" spans="3:3">
      <c r="C1297" s="49"/>
    </row>
    <row r="1298" s="37" customFormat="1" spans="3:3">
      <c r="C1298" s="49"/>
    </row>
    <row r="1299" s="37" customFormat="1" spans="3:3">
      <c r="C1299" s="49"/>
    </row>
    <row r="1300" s="37" customFormat="1" spans="3:3">
      <c r="C1300" s="49"/>
    </row>
    <row r="1301" s="37" customFormat="1" spans="3:3">
      <c r="C1301" s="49"/>
    </row>
    <row r="1302" s="37" customFormat="1" spans="3:3">
      <c r="C1302" s="49"/>
    </row>
    <row r="1303" s="37" customFormat="1" spans="3:3">
      <c r="C1303" s="49"/>
    </row>
    <row r="1304" s="37" customFormat="1" spans="3:3">
      <c r="C1304" s="49"/>
    </row>
    <row r="1305" s="37" customFormat="1" spans="3:3">
      <c r="C1305" s="49"/>
    </row>
    <row r="1306" s="37" customFormat="1" spans="3:3">
      <c r="C1306" s="49"/>
    </row>
    <row r="1307" s="37" customFormat="1" spans="3:3">
      <c r="C1307" s="49"/>
    </row>
    <row r="1308" s="37" customFormat="1" spans="3:3">
      <c r="C1308" s="49"/>
    </row>
    <row r="1309" s="37" customFormat="1" spans="3:3">
      <c r="C1309" s="49"/>
    </row>
    <row r="1310" s="37" customFormat="1" spans="3:3">
      <c r="C1310" s="49"/>
    </row>
    <row r="1311" s="37" customFormat="1" spans="3:3">
      <c r="C1311" s="49"/>
    </row>
    <row r="1312" s="37" customFormat="1" spans="3:3">
      <c r="C1312" s="49"/>
    </row>
    <row r="1313" s="37" customFormat="1" spans="3:3">
      <c r="C1313" s="49"/>
    </row>
    <row r="1314" s="37" customFormat="1" spans="3:3">
      <c r="C1314" s="49"/>
    </row>
    <row r="1315" s="37" customFormat="1" spans="3:3">
      <c r="C1315" s="49"/>
    </row>
    <row r="1316" s="37" customFormat="1" spans="3:3">
      <c r="C1316" s="49"/>
    </row>
    <row r="1317" s="37" customFormat="1" spans="3:3">
      <c r="C1317" s="49"/>
    </row>
    <row r="1318" s="37" customFormat="1" spans="3:3">
      <c r="C1318" s="49"/>
    </row>
    <row r="1319" s="37" customFormat="1" spans="3:3">
      <c r="C1319" s="49"/>
    </row>
    <row r="1320" s="37" customFormat="1" spans="3:3">
      <c r="C1320" s="49"/>
    </row>
    <row r="1321" s="37" customFormat="1" spans="3:3">
      <c r="C1321" s="49"/>
    </row>
    <row r="1322" s="37" customFormat="1" spans="3:3">
      <c r="C1322" s="49"/>
    </row>
    <row r="1323" s="37" customFormat="1" spans="3:3">
      <c r="C1323" s="49"/>
    </row>
    <row r="1324" s="37" customFormat="1" spans="3:3">
      <c r="C1324" s="49"/>
    </row>
    <row r="1325" s="37" customFormat="1" spans="3:3">
      <c r="C1325" s="49"/>
    </row>
    <row r="1326" s="37" customFormat="1" spans="3:3">
      <c r="C1326" s="49"/>
    </row>
    <row r="1327" s="37" customFormat="1" spans="3:3">
      <c r="C1327" s="49"/>
    </row>
    <row r="1328" s="37" customFormat="1" spans="3:3">
      <c r="C1328" s="49"/>
    </row>
    <row r="1329" s="37" customFormat="1" spans="3:3">
      <c r="C1329" s="49"/>
    </row>
    <row r="1330" s="37" customFormat="1" spans="3:3">
      <c r="C1330" s="49"/>
    </row>
    <row r="1331" s="37" customFormat="1" spans="3:3">
      <c r="C1331" s="49"/>
    </row>
    <row r="1332" s="37" customFormat="1" spans="3:3">
      <c r="C1332" s="49"/>
    </row>
    <row r="1333" s="37" customFormat="1" spans="3:3">
      <c r="C1333" s="49"/>
    </row>
    <row r="1334" s="37" customFormat="1" spans="3:3">
      <c r="C1334" s="49"/>
    </row>
    <row r="1335" s="37" customFormat="1" spans="3:3">
      <c r="C1335" s="49"/>
    </row>
    <row r="1336" s="37" customFormat="1" spans="3:3">
      <c r="C1336" s="49"/>
    </row>
    <row r="1337" s="37" customFormat="1" spans="3:3">
      <c r="C1337" s="49"/>
    </row>
    <row r="1338" s="37" customFormat="1" spans="3:3">
      <c r="C1338" s="49"/>
    </row>
    <row r="1339" s="37" customFormat="1" spans="3:3">
      <c r="C1339" s="49"/>
    </row>
    <row r="1340" s="37" customFormat="1" spans="3:3">
      <c r="C1340" s="49"/>
    </row>
    <row r="1341" s="37" customFormat="1" spans="3:3">
      <c r="C1341" s="49"/>
    </row>
    <row r="1342" s="37" customFormat="1" spans="3:3">
      <c r="C1342" s="49"/>
    </row>
    <row r="1343" s="37" customFormat="1" spans="3:3">
      <c r="C1343" s="49"/>
    </row>
    <row r="1344" s="37" customFormat="1" spans="3:3">
      <c r="C1344" s="49"/>
    </row>
    <row r="1345" s="37" customFormat="1" spans="3:3">
      <c r="C1345" s="49"/>
    </row>
    <row r="1346" s="37" customFormat="1" spans="3:3">
      <c r="C1346" s="49"/>
    </row>
    <row r="1347" s="37" customFormat="1" spans="3:3">
      <c r="C1347" s="49"/>
    </row>
    <row r="1348" s="37" customFormat="1" spans="3:3">
      <c r="C1348" s="49"/>
    </row>
    <row r="1349" s="37" customFormat="1" spans="3:3">
      <c r="C1349" s="49"/>
    </row>
    <row r="1350" s="37" customFormat="1" spans="3:3">
      <c r="C1350" s="49"/>
    </row>
    <row r="1351" s="37" customFormat="1" spans="3:3">
      <c r="C1351" s="49"/>
    </row>
    <row r="1352" s="37" customFormat="1" spans="3:3">
      <c r="C1352" s="49"/>
    </row>
    <row r="1353" s="37" customFormat="1" spans="3:3">
      <c r="C1353" s="49"/>
    </row>
    <row r="1354" s="37" customFormat="1" spans="3:3">
      <c r="C1354" s="49"/>
    </row>
    <row r="1355" s="37" customFormat="1" spans="3:3">
      <c r="C1355" s="49"/>
    </row>
    <row r="1356" s="37" customFormat="1" spans="3:3">
      <c r="C1356" s="49"/>
    </row>
    <row r="1357" s="37" customFormat="1" spans="3:3">
      <c r="C1357" s="49"/>
    </row>
    <row r="1358" s="37" customFormat="1" spans="3:3">
      <c r="C1358" s="49"/>
    </row>
    <row r="1359" s="37" customFormat="1" spans="3:3">
      <c r="C1359" s="49"/>
    </row>
    <row r="1360" s="37" customFormat="1" spans="3:3">
      <c r="C1360" s="49"/>
    </row>
    <row r="1361" s="37" customFormat="1" spans="3:3">
      <c r="C1361" s="49"/>
    </row>
    <row r="1362" s="37" customFormat="1" spans="3:3">
      <c r="C1362" s="49"/>
    </row>
    <row r="1363" s="37" customFormat="1" spans="3:3">
      <c r="C1363" s="49"/>
    </row>
    <row r="1364" s="37" customFormat="1" spans="3:3">
      <c r="C1364" s="49"/>
    </row>
    <row r="1365" s="37" customFormat="1" spans="3:3">
      <c r="C1365" s="49"/>
    </row>
    <row r="1366" s="37" customFormat="1" spans="3:3">
      <c r="C1366" s="49"/>
    </row>
    <row r="1367" s="37" customFormat="1" spans="3:3">
      <c r="C1367" s="49"/>
    </row>
    <row r="1368" s="37" customFormat="1" spans="3:3">
      <c r="C1368" s="49"/>
    </row>
    <row r="1369" s="37" customFormat="1" spans="3:3">
      <c r="C1369" s="49"/>
    </row>
    <row r="1370" s="37" customFormat="1" spans="3:3">
      <c r="C1370" s="49"/>
    </row>
    <row r="1371" s="37" customFormat="1" spans="3:3">
      <c r="C1371" s="49"/>
    </row>
    <row r="1372" s="37" customFormat="1" spans="3:3">
      <c r="C1372" s="49"/>
    </row>
    <row r="1373" s="37" customFormat="1" spans="3:3">
      <c r="C1373" s="49"/>
    </row>
    <row r="1374" s="37" customFormat="1" spans="3:3">
      <c r="C1374" s="49"/>
    </row>
    <row r="1375" s="37" customFormat="1" spans="3:3">
      <c r="C1375" s="49"/>
    </row>
    <row r="1376" s="37" customFormat="1" spans="3:3">
      <c r="C1376" s="49"/>
    </row>
    <row r="1377" s="37" customFormat="1" spans="3:3">
      <c r="C1377" s="49"/>
    </row>
    <row r="1378" s="37" customFormat="1" spans="3:3">
      <c r="C1378" s="49"/>
    </row>
    <row r="1379" s="37" customFormat="1" spans="3:3">
      <c r="C1379" s="49"/>
    </row>
    <row r="1380" s="37" customFormat="1" spans="3:3">
      <c r="C1380" s="49"/>
    </row>
    <row r="1381" s="37" customFormat="1" spans="3:3">
      <c r="C1381" s="49"/>
    </row>
    <row r="1382" s="37" customFormat="1" spans="3:3">
      <c r="C1382" s="49"/>
    </row>
    <row r="1383" s="37" customFormat="1" spans="3:3">
      <c r="C1383" s="49"/>
    </row>
    <row r="1384" s="37" customFormat="1" spans="3:3">
      <c r="C1384" s="49"/>
    </row>
    <row r="1385" s="37" customFormat="1" spans="3:3">
      <c r="C1385" s="49"/>
    </row>
    <row r="1386" s="37" customFormat="1" spans="3:3">
      <c r="C1386" s="49"/>
    </row>
    <row r="1387" s="37" customFormat="1" spans="3:3">
      <c r="C1387" s="49"/>
    </row>
    <row r="1388" s="37" customFormat="1" spans="3:3">
      <c r="C1388" s="49"/>
    </row>
    <row r="1389" s="37" customFormat="1" spans="3:3">
      <c r="C1389" s="49"/>
    </row>
    <row r="1390" s="37" customFormat="1" spans="3:3">
      <c r="C1390" s="49"/>
    </row>
    <row r="1391" s="37" customFormat="1" spans="3:3">
      <c r="C1391" s="49"/>
    </row>
    <row r="1392" s="37" customFormat="1" spans="3:3">
      <c r="C1392" s="49"/>
    </row>
    <row r="1393" s="37" customFormat="1" spans="3:3">
      <c r="C1393" s="49"/>
    </row>
    <row r="1394" s="37" customFormat="1" spans="3:3">
      <c r="C1394" s="49"/>
    </row>
    <row r="1395" s="37" customFormat="1" spans="3:3">
      <c r="C1395" s="49"/>
    </row>
    <row r="1396" s="37" customFormat="1" spans="3:3">
      <c r="C1396" s="49"/>
    </row>
    <row r="1397" s="37" customFormat="1" spans="3:3">
      <c r="C1397" s="49"/>
    </row>
    <row r="1398" s="37" customFormat="1" spans="3:3">
      <c r="C1398" s="49"/>
    </row>
    <row r="1399" s="37" customFormat="1" spans="3:3">
      <c r="C1399" s="49"/>
    </row>
    <row r="1400" s="37" customFormat="1" spans="3:3">
      <c r="C1400" s="49"/>
    </row>
    <row r="1401" s="37" customFormat="1" spans="3:3">
      <c r="C1401" s="49"/>
    </row>
    <row r="1402" s="37" customFormat="1" spans="3:3">
      <c r="C1402" s="49"/>
    </row>
    <row r="1403" s="37" customFormat="1" spans="3:3">
      <c r="C1403" s="49"/>
    </row>
    <row r="1404" s="37" customFormat="1" spans="3:3">
      <c r="C1404" s="49"/>
    </row>
    <row r="1405" s="37" customFormat="1" spans="3:3">
      <c r="C1405" s="49"/>
    </row>
    <row r="1406" s="37" customFormat="1" spans="3:3">
      <c r="C1406" s="49"/>
    </row>
    <row r="1407" s="37" customFormat="1" spans="3:3">
      <c r="C1407" s="49"/>
    </row>
    <row r="1408" s="37" customFormat="1" spans="3:3">
      <c r="C1408" s="49"/>
    </row>
    <row r="1409" s="37" customFormat="1" spans="3:3">
      <c r="C1409" s="49"/>
    </row>
    <row r="1410" s="37" customFormat="1" spans="3:3">
      <c r="C1410" s="49"/>
    </row>
    <row r="1411" s="37" customFormat="1" spans="3:3">
      <c r="C1411" s="49"/>
    </row>
    <row r="1412" s="37" customFormat="1" spans="3:3">
      <c r="C1412" s="49"/>
    </row>
    <row r="1413" s="37" customFormat="1" spans="3:3">
      <c r="C1413" s="49"/>
    </row>
    <row r="1414" s="37" customFormat="1" spans="3:3">
      <c r="C1414" s="49"/>
    </row>
    <row r="1415" s="37" customFormat="1" spans="3:3">
      <c r="C1415" s="49"/>
    </row>
    <row r="1416" s="37" customFormat="1" spans="3:3">
      <c r="C1416" s="49"/>
    </row>
    <row r="1417" s="37" customFormat="1" spans="3:3">
      <c r="C1417" s="49"/>
    </row>
    <row r="1418" s="37" customFormat="1" spans="3:3">
      <c r="C1418" s="49"/>
    </row>
    <row r="1419" s="37" customFormat="1" spans="3:3">
      <c r="C1419" s="49"/>
    </row>
    <row r="1420" s="37" customFormat="1" spans="3:3">
      <c r="C1420" s="49"/>
    </row>
    <row r="1421" s="37" customFormat="1" spans="3:3">
      <c r="C1421" s="49"/>
    </row>
    <row r="1422" s="37" customFormat="1" spans="3:3">
      <c r="C1422" s="49"/>
    </row>
    <row r="1423" s="37" customFormat="1" spans="3:3">
      <c r="C1423" s="49"/>
    </row>
    <row r="1424" s="37" customFormat="1" spans="3:3">
      <c r="C1424" s="49"/>
    </row>
    <row r="1425" s="37" customFormat="1" spans="3:3">
      <c r="C1425" s="49"/>
    </row>
    <row r="1426" s="37" customFormat="1" spans="3:3">
      <c r="C1426" s="49"/>
    </row>
    <row r="1427" s="37" customFormat="1" spans="3:3">
      <c r="C1427" s="49"/>
    </row>
    <row r="1428" s="37" customFormat="1" spans="3:3">
      <c r="C1428" s="49"/>
    </row>
    <row r="1429" s="37" customFormat="1" spans="3:3">
      <c r="C1429" s="49"/>
    </row>
    <row r="1430" s="37" customFormat="1" spans="3:3">
      <c r="C1430" s="49"/>
    </row>
    <row r="1431" s="37" customFormat="1" spans="3:3">
      <c r="C1431" s="49"/>
    </row>
    <row r="1432" s="37" customFormat="1" spans="3:3">
      <c r="C1432" s="49"/>
    </row>
    <row r="1433" s="37" customFormat="1" spans="3:3">
      <c r="C1433" s="49"/>
    </row>
    <row r="1434" s="37" customFormat="1" spans="3:3">
      <c r="C1434" s="49"/>
    </row>
    <row r="1435" s="37" customFormat="1" spans="3:3">
      <c r="C1435" s="49"/>
    </row>
    <row r="1436" s="37" customFormat="1" spans="3:3">
      <c r="C1436" s="49"/>
    </row>
    <row r="1437" s="37" customFormat="1" spans="3:3">
      <c r="C1437" s="49"/>
    </row>
    <row r="1438" s="37" customFormat="1" spans="3:3">
      <c r="C1438" s="49"/>
    </row>
    <row r="1439" s="37" customFormat="1" spans="3:3">
      <c r="C1439" s="49"/>
    </row>
    <row r="1440" s="37" customFormat="1" spans="3:3">
      <c r="C1440" s="49"/>
    </row>
    <row r="1441" s="37" customFormat="1" spans="3:3">
      <c r="C1441" s="49"/>
    </row>
    <row r="1442" s="37" customFormat="1" spans="3:3">
      <c r="C1442" s="49"/>
    </row>
    <row r="1443" s="37" customFormat="1" spans="3:3">
      <c r="C1443" s="49"/>
    </row>
    <row r="1444" s="37" customFormat="1" spans="3:3">
      <c r="C1444" s="49"/>
    </row>
    <row r="1445" s="37" customFormat="1" spans="3:3">
      <c r="C1445" s="49"/>
    </row>
    <row r="1446" s="37" customFormat="1" spans="3:3">
      <c r="C1446" s="49"/>
    </row>
    <row r="1447" s="37" customFormat="1" spans="3:3">
      <c r="C1447" s="49"/>
    </row>
    <row r="1448" s="37" customFormat="1" spans="3:3">
      <c r="C1448" s="49"/>
    </row>
    <row r="1449" s="37" customFormat="1" spans="3:3">
      <c r="C1449" s="49"/>
    </row>
    <row r="1450" s="37" customFormat="1" spans="3:3">
      <c r="C1450" s="49"/>
    </row>
    <row r="1451" s="37" customFormat="1" spans="3:3">
      <c r="C1451" s="49"/>
    </row>
    <row r="1452" s="37" customFormat="1" spans="3:3">
      <c r="C1452" s="49"/>
    </row>
    <row r="1453" s="37" customFormat="1" spans="3:3">
      <c r="C1453" s="49"/>
    </row>
    <row r="1454" s="37" customFormat="1" spans="3:3">
      <c r="C1454" s="49"/>
    </row>
    <row r="1455" s="37" customFormat="1" spans="3:3">
      <c r="C1455" s="49"/>
    </row>
    <row r="1456" s="37" customFormat="1" spans="3:3">
      <c r="C1456" s="49"/>
    </row>
    <row r="1457" s="37" customFormat="1" spans="3:3">
      <c r="C1457" s="49"/>
    </row>
    <row r="1458" s="37" customFormat="1" spans="3:3">
      <c r="C1458" s="49"/>
    </row>
    <row r="1459" s="37" customFormat="1" spans="3:3">
      <c r="C1459" s="49"/>
    </row>
    <row r="1460" s="37" customFormat="1" spans="3:3">
      <c r="C1460" s="49"/>
    </row>
    <row r="1461" s="37" customFormat="1" spans="3:3">
      <c r="C1461" s="49"/>
    </row>
    <row r="1462" s="37" customFormat="1" spans="3:3">
      <c r="C1462" s="49"/>
    </row>
    <row r="1463" s="37" customFormat="1" spans="3:3">
      <c r="C1463" s="49"/>
    </row>
    <row r="1464" s="37" customFormat="1" spans="3:3">
      <c r="C1464" s="49"/>
    </row>
    <row r="1465" s="37" customFormat="1" spans="3:3">
      <c r="C1465" s="49"/>
    </row>
    <row r="1466" s="37" customFormat="1" spans="3:3">
      <c r="C1466" s="49"/>
    </row>
    <row r="1467" s="37" customFormat="1" spans="3:3">
      <c r="C1467" s="49"/>
    </row>
    <row r="1468" s="37" customFormat="1" spans="3:3">
      <c r="C1468" s="49"/>
    </row>
    <row r="1469" s="37" customFormat="1" spans="3:3">
      <c r="C1469" s="49"/>
    </row>
    <row r="1470" s="37" customFormat="1" spans="3:3">
      <c r="C1470" s="49"/>
    </row>
    <row r="1471" s="37" customFormat="1" spans="3:3">
      <c r="C1471" s="49"/>
    </row>
    <row r="1472" s="37" customFormat="1" spans="3:3">
      <c r="C1472" s="49"/>
    </row>
    <row r="1473" s="37" customFormat="1" spans="3:3">
      <c r="C1473" s="49"/>
    </row>
    <row r="1474" s="37" customFormat="1" spans="3:3">
      <c r="C1474" s="49"/>
    </row>
    <row r="1475" s="37" customFormat="1" spans="3:3">
      <c r="C1475" s="49"/>
    </row>
    <row r="1476" s="37" customFormat="1" spans="3:3">
      <c r="C1476" s="49"/>
    </row>
    <row r="1477" s="37" customFormat="1" spans="3:3">
      <c r="C1477" s="49"/>
    </row>
    <row r="1478" s="37" customFormat="1" spans="3:3">
      <c r="C1478" s="49"/>
    </row>
    <row r="1479" s="37" customFormat="1" spans="3:3">
      <c r="C1479" s="49"/>
    </row>
    <row r="1480" s="37" customFormat="1" spans="3:3">
      <c r="C1480" s="49"/>
    </row>
    <row r="1481" s="37" customFormat="1" spans="3:3">
      <c r="C1481" s="49"/>
    </row>
    <row r="1482" s="37" customFormat="1" spans="3:3">
      <c r="C1482" s="49"/>
    </row>
    <row r="1483" s="37" customFormat="1" spans="3:3">
      <c r="C1483" s="49"/>
    </row>
    <row r="1484" s="37" customFormat="1" spans="3:3">
      <c r="C1484" s="49"/>
    </row>
    <row r="1485" s="37" customFormat="1" spans="3:3">
      <c r="C1485" s="49"/>
    </row>
    <row r="1486" s="37" customFormat="1" spans="3:3">
      <c r="C1486" s="49"/>
    </row>
    <row r="1487" s="37" customFormat="1" spans="3:3">
      <c r="C1487" s="49"/>
    </row>
    <row r="1488" s="37" customFormat="1" spans="3:3">
      <c r="C1488" s="49"/>
    </row>
    <row r="1489" s="37" customFormat="1" spans="3:3">
      <c r="C1489" s="49"/>
    </row>
    <row r="1490" s="37" customFormat="1" spans="3:3">
      <c r="C1490" s="49"/>
    </row>
    <row r="1491" s="37" customFormat="1" spans="3:3">
      <c r="C1491" s="49"/>
    </row>
    <row r="1492" s="37" customFormat="1" spans="3:3">
      <c r="C1492" s="49"/>
    </row>
    <row r="1493" s="37" customFormat="1" spans="3:3">
      <c r="C1493" s="49"/>
    </row>
    <row r="1494" s="37" customFormat="1" spans="3:3">
      <c r="C1494" s="49"/>
    </row>
    <row r="1495" s="37" customFormat="1" spans="3:3">
      <c r="C1495" s="49"/>
    </row>
    <row r="1496" s="37" customFormat="1" spans="3:3">
      <c r="C1496" s="49"/>
    </row>
    <row r="1497" s="37" customFormat="1" spans="3:3">
      <c r="C1497" s="49"/>
    </row>
    <row r="1498" s="37" customFormat="1" spans="3:3">
      <c r="C1498" s="49"/>
    </row>
    <row r="1499" s="37" customFormat="1" spans="3:3">
      <c r="C1499" s="49"/>
    </row>
    <row r="1500" s="37" customFormat="1" spans="3:3">
      <c r="C1500" s="49"/>
    </row>
    <row r="1501" s="37" customFormat="1" spans="3:3">
      <c r="C1501" s="49"/>
    </row>
    <row r="1502" s="37" customFormat="1" spans="3:3">
      <c r="C1502" s="49"/>
    </row>
    <row r="1503" s="37" customFormat="1" spans="3:3">
      <c r="C1503" s="49"/>
    </row>
    <row r="1504" s="37" customFormat="1" spans="3:3">
      <c r="C1504" s="49"/>
    </row>
    <row r="1505" s="37" customFormat="1" spans="3:3">
      <c r="C1505" s="49"/>
    </row>
    <row r="1506" s="37" customFormat="1" spans="3:3">
      <c r="C1506" s="49"/>
    </row>
    <row r="1507" s="37" customFormat="1" spans="3:3">
      <c r="C1507" s="49"/>
    </row>
    <row r="1508" s="37" customFormat="1" spans="3:3">
      <c r="C1508" s="49"/>
    </row>
    <row r="1509" s="37" customFormat="1" spans="3:3">
      <c r="C1509" s="49"/>
    </row>
    <row r="1510" s="37" customFormat="1" spans="3:3">
      <c r="C1510" s="49"/>
    </row>
    <row r="1511" s="37" customFormat="1" spans="3:3">
      <c r="C1511" s="49"/>
    </row>
    <row r="1512" s="37" customFormat="1" spans="3:3">
      <c r="C1512" s="49"/>
    </row>
    <row r="1513" s="37" customFormat="1" spans="3:3">
      <c r="C1513" s="49"/>
    </row>
    <row r="1514" s="37" customFormat="1" spans="3:3">
      <c r="C1514" s="49"/>
    </row>
    <row r="1515" s="37" customFormat="1" spans="3:3">
      <c r="C1515" s="49"/>
    </row>
    <row r="1516" s="37" customFormat="1" spans="3:3">
      <c r="C1516" s="49"/>
    </row>
    <row r="1517" s="37" customFormat="1" spans="3:3">
      <c r="C1517" s="49"/>
    </row>
    <row r="1518" s="37" customFormat="1" spans="3:3">
      <c r="C1518" s="49"/>
    </row>
    <row r="1519" s="37" customFormat="1" spans="3:3">
      <c r="C1519" s="49"/>
    </row>
    <row r="1520" s="37" customFormat="1" spans="3:3">
      <c r="C1520" s="49"/>
    </row>
    <row r="1521" s="37" customFormat="1" spans="3:3">
      <c r="C1521" s="49"/>
    </row>
    <row r="1522" s="37" customFormat="1" spans="3:3">
      <c r="C1522" s="49"/>
    </row>
    <row r="1523" s="37" customFormat="1" spans="3:3">
      <c r="C1523" s="49"/>
    </row>
    <row r="1524" s="37" customFormat="1" spans="3:3">
      <c r="C1524" s="49"/>
    </row>
    <row r="1525" s="37" customFormat="1" spans="3:3">
      <c r="C1525" s="49"/>
    </row>
    <row r="1526" s="37" customFormat="1" spans="3:3">
      <c r="C1526" s="49"/>
    </row>
    <row r="1527" s="37" customFormat="1" spans="3:3">
      <c r="C1527" s="49"/>
    </row>
    <row r="1528" s="37" customFormat="1" spans="3:3">
      <c r="C1528" s="49"/>
    </row>
    <row r="1529" s="37" customFormat="1" spans="3:3">
      <c r="C1529" s="49"/>
    </row>
    <row r="1530" s="37" customFormat="1" spans="3:3">
      <c r="C1530" s="49"/>
    </row>
    <row r="1531" s="37" customFormat="1" spans="3:3">
      <c r="C1531" s="49"/>
    </row>
    <row r="1532" s="37" customFormat="1" spans="3:3">
      <c r="C1532" s="49"/>
    </row>
    <row r="1533" s="37" customFormat="1" spans="3:3">
      <c r="C1533" s="49"/>
    </row>
    <row r="1534" s="37" customFormat="1" spans="3:3">
      <c r="C1534" s="49"/>
    </row>
    <row r="1535" s="37" customFormat="1" spans="3:3">
      <c r="C1535" s="49"/>
    </row>
    <row r="1536" s="37" customFormat="1" spans="3:3">
      <c r="C1536" s="49"/>
    </row>
    <row r="1537" s="37" customFormat="1" spans="3:3">
      <c r="C1537" s="49"/>
    </row>
    <row r="1538" s="37" customFormat="1" spans="3:3">
      <c r="C1538" s="49"/>
    </row>
    <row r="1539" s="37" customFormat="1" spans="3:3">
      <c r="C1539" s="49"/>
    </row>
    <row r="1540" s="37" customFormat="1" spans="3:3">
      <c r="C1540" s="49"/>
    </row>
    <row r="1541" s="37" customFormat="1" spans="3:3">
      <c r="C1541" s="49"/>
    </row>
    <row r="1542" s="37" customFormat="1" spans="3:3">
      <c r="C1542" s="49"/>
    </row>
    <row r="1543" s="37" customFormat="1" spans="3:3">
      <c r="C1543" s="49"/>
    </row>
    <row r="1544" s="37" customFormat="1" spans="3:3">
      <c r="C1544" s="49"/>
    </row>
    <row r="1545" s="37" customFormat="1" spans="3:3">
      <c r="C1545" s="49"/>
    </row>
    <row r="1546" s="37" customFormat="1" spans="3:3">
      <c r="C1546" s="49"/>
    </row>
    <row r="1547" s="37" customFormat="1" spans="3:3">
      <c r="C1547" s="49"/>
    </row>
    <row r="1548" s="37" customFormat="1" spans="3:3">
      <c r="C1548" s="49"/>
    </row>
    <row r="1549" s="37" customFormat="1" spans="3:3">
      <c r="C1549" s="49"/>
    </row>
    <row r="1550" s="37" customFormat="1" spans="3:3">
      <c r="C1550" s="49"/>
    </row>
    <row r="1551" s="37" customFormat="1" spans="3:3">
      <c r="C1551" s="49"/>
    </row>
    <row r="1552" s="37" customFormat="1" spans="3:3">
      <c r="C1552" s="49"/>
    </row>
    <row r="1553" s="37" customFormat="1" spans="3:3">
      <c r="C1553" s="49"/>
    </row>
    <row r="1554" s="37" customFormat="1" spans="3:3">
      <c r="C1554" s="49"/>
    </row>
    <row r="1555" s="37" customFormat="1" spans="3:3">
      <c r="C1555" s="49"/>
    </row>
    <row r="1556" s="37" customFormat="1" spans="3:3">
      <c r="C1556" s="49"/>
    </row>
    <row r="1557" s="37" customFormat="1" spans="3:3">
      <c r="C1557" s="49"/>
    </row>
    <row r="1558" s="37" customFormat="1" spans="3:3">
      <c r="C1558" s="49"/>
    </row>
    <row r="1559" s="37" customFormat="1" spans="3:3">
      <c r="C1559" s="49"/>
    </row>
    <row r="1560" s="37" customFormat="1" spans="3:3">
      <c r="C1560" s="49"/>
    </row>
    <row r="1561" s="37" customFormat="1" spans="3:3">
      <c r="C1561" s="49"/>
    </row>
    <row r="1562" s="37" customFormat="1" spans="3:3">
      <c r="C1562" s="49"/>
    </row>
    <row r="1563" s="37" customFormat="1" spans="3:3">
      <c r="C1563" s="49"/>
    </row>
    <row r="1564" s="37" customFormat="1" spans="3:3">
      <c r="C1564" s="49"/>
    </row>
    <row r="1565" s="37" customFormat="1" spans="3:3">
      <c r="C1565" s="49"/>
    </row>
    <row r="1566" s="37" customFormat="1" spans="3:3">
      <c r="C1566" s="49"/>
    </row>
    <row r="1567" s="37" customFormat="1" spans="3:3">
      <c r="C1567" s="49"/>
    </row>
    <row r="1568" s="37" customFormat="1" spans="3:3">
      <c r="C1568" s="49"/>
    </row>
    <row r="1569" s="37" customFormat="1" spans="3:3">
      <c r="C1569" s="49"/>
    </row>
    <row r="1570" s="37" customFormat="1" spans="3:3">
      <c r="C1570" s="49"/>
    </row>
    <row r="1571" s="37" customFormat="1" spans="3:3">
      <c r="C1571" s="49"/>
    </row>
    <row r="1572" s="37" customFormat="1" spans="3:3">
      <c r="C1572" s="49"/>
    </row>
    <row r="1573" s="37" customFormat="1" spans="3:3">
      <c r="C1573" s="49"/>
    </row>
    <row r="1574" s="37" customFormat="1" spans="3:3">
      <c r="C1574" s="49"/>
    </row>
    <row r="1575" s="37" customFormat="1" spans="3:3">
      <c r="C1575" s="49"/>
    </row>
    <row r="1576" s="37" customFormat="1" spans="3:3">
      <c r="C1576" s="49"/>
    </row>
    <row r="1577" s="37" customFormat="1" spans="3:3">
      <c r="C1577" s="49"/>
    </row>
    <row r="1578" s="37" customFormat="1" spans="3:3">
      <c r="C1578" s="49"/>
    </row>
    <row r="1579" s="37" customFormat="1" spans="3:3">
      <c r="C1579" s="49"/>
    </row>
    <row r="1580" s="37" customFormat="1" spans="3:3">
      <c r="C1580" s="49"/>
    </row>
    <row r="1581" s="37" customFormat="1" spans="3:3">
      <c r="C1581" s="49"/>
    </row>
    <row r="1582" s="37" customFormat="1" spans="3:3">
      <c r="C1582" s="49"/>
    </row>
    <row r="1583" s="37" customFormat="1" spans="3:3">
      <c r="C1583" s="49"/>
    </row>
    <row r="1584" s="37" customFormat="1" spans="3:3">
      <c r="C1584" s="49"/>
    </row>
    <row r="1585" s="37" customFormat="1" spans="3:3">
      <c r="C1585" s="49"/>
    </row>
    <row r="1586" s="37" customFormat="1" spans="3:3">
      <c r="C1586" s="49"/>
    </row>
    <row r="1587" s="37" customFormat="1" spans="3:3">
      <c r="C1587" s="49"/>
    </row>
    <row r="1588" s="37" customFormat="1" spans="3:3">
      <c r="C1588" s="49"/>
    </row>
    <row r="1589" s="37" customFormat="1" spans="3:3">
      <c r="C1589" s="49"/>
    </row>
    <row r="1590" s="37" customFormat="1" spans="3:3">
      <c r="C1590" s="49"/>
    </row>
    <row r="1591" s="37" customFormat="1" spans="3:3">
      <c r="C1591" s="49"/>
    </row>
    <row r="1592" s="37" customFormat="1" spans="3:3">
      <c r="C1592" s="49"/>
    </row>
    <row r="1593" s="37" customFormat="1" spans="3:3">
      <c r="C1593" s="49"/>
    </row>
    <row r="1594" s="37" customFormat="1" spans="3:3">
      <c r="C1594" s="49"/>
    </row>
    <row r="1595" s="37" customFormat="1" spans="3:3">
      <c r="C1595" s="49"/>
    </row>
    <row r="1596" s="37" customFormat="1" spans="3:3">
      <c r="C1596" s="49"/>
    </row>
    <row r="1597" s="37" customFormat="1" spans="3:3">
      <c r="C1597" s="49"/>
    </row>
    <row r="1598" s="37" customFormat="1" spans="3:3">
      <c r="C1598" s="49"/>
    </row>
    <row r="1599" s="37" customFormat="1" spans="3:3">
      <c r="C1599" s="49"/>
    </row>
    <row r="1600" s="37" customFormat="1" spans="3:3">
      <c r="C1600" s="49"/>
    </row>
    <row r="1601" s="37" customFormat="1" spans="3:3">
      <c r="C1601" s="49"/>
    </row>
    <row r="1602" s="37" customFormat="1" spans="3:3">
      <c r="C1602" s="49"/>
    </row>
    <row r="1603" s="37" customFormat="1" spans="3:3">
      <c r="C1603" s="49"/>
    </row>
    <row r="1604" s="37" customFormat="1" spans="3:3">
      <c r="C1604" s="49"/>
    </row>
    <row r="1605" s="37" customFormat="1" spans="3:3">
      <c r="C1605" s="49"/>
    </row>
    <row r="1606" s="37" customFormat="1" spans="3:3">
      <c r="C1606" s="49"/>
    </row>
    <row r="1607" s="37" customFormat="1" spans="3:3">
      <c r="C1607" s="49"/>
    </row>
    <row r="1608" s="37" customFormat="1" spans="3:3">
      <c r="C1608" s="49"/>
    </row>
    <row r="1609" s="37" customFormat="1" spans="3:3">
      <c r="C1609" s="49"/>
    </row>
    <row r="1610" s="37" customFormat="1" spans="3:3">
      <c r="C1610" s="49"/>
    </row>
    <row r="1611" s="37" customFormat="1" spans="3:3">
      <c r="C1611" s="49"/>
    </row>
    <row r="1612" s="37" customFormat="1" spans="3:3">
      <c r="C1612" s="49"/>
    </row>
    <row r="1613" s="37" customFormat="1" spans="3:3">
      <c r="C1613" s="49"/>
    </row>
    <row r="1614" s="37" customFormat="1" spans="3:3">
      <c r="C1614" s="49"/>
    </row>
    <row r="1615" s="37" customFormat="1" spans="3:3">
      <c r="C1615" s="49"/>
    </row>
    <row r="1616" s="37" customFormat="1" spans="3:3">
      <c r="C1616" s="49"/>
    </row>
    <row r="1617" s="37" customFormat="1" spans="3:3">
      <c r="C1617" s="49"/>
    </row>
    <row r="1618" s="37" customFormat="1" spans="3:3">
      <c r="C1618" s="49"/>
    </row>
    <row r="1619" s="37" customFormat="1" spans="3:3">
      <c r="C1619" s="49"/>
    </row>
    <row r="1620" s="37" customFormat="1" spans="3:3">
      <c r="C1620" s="49"/>
    </row>
    <row r="1621" s="37" customFormat="1" spans="3:3">
      <c r="C1621" s="49"/>
    </row>
    <row r="1622" s="37" customFormat="1" spans="3:3">
      <c r="C1622" s="49"/>
    </row>
    <row r="1623" s="37" customFormat="1" spans="3:3">
      <c r="C1623" s="49"/>
    </row>
    <row r="1624" s="37" customFormat="1" spans="3:3">
      <c r="C1624" s="49"/>
    </row>
    <row r="1625" s="37" customFormat="1" spans="3:3">
      <c r="C1625" s="49"/>
    </row>
    <row r="1626" s="37" customFormat="1" spans="3:3">
      <c r="C1626" s="49"/>
    </row>
    <row r="1627" s="37" customFormat="1" spans="3:3">
      <c r="C1627" s="49"/>
    </row>
    <row r="1628" s="37" customFormat="1" spans="3:3">
      <c r="C1628" s="49"/>
    </row>
    <row r="1629" s="37" customFormat="1" spans="3:3">
      <c r="C1629" s="49"/>
    </row>
    <row r="1630" s="37" customFormat="1" spans="3:3">
      <c r="C1630" s="49"/>
    </row>
    <row r="1631" s="37" customFormat="1" spans="3:3">
      <c r="C1631" s="49"/>
    </row>
    <row r="1632" s="37" customFormat="1" spans="3:3">
      <c r="C1632" s="49"/>
    </row>
    <row r="1633" s="37" customFormat="1" spans="3:3">
      <c r="C1633" s="49"/>
    </row>
    <row r="1634" s="37" customFormat="1" spans="3:3">
      <c r="C1634" s="49"/>
    </row>
    <row r="1635" s="37" customFormat="1" spans="3:3">
      <c r="C1635" s="49"/>
    </row>
    <row r="1636" s="37" customFormat="1" spans="3:3">
      <c r="C1636" s="49"/>
    </row>
    <row r="1637" s="37" customFormat="1" spans="3:3">
      <c r="C1637" s="49"/>
    </row>
    <row r="1638" s="37" customFormat="1" spans="3:3">
      <c r="C1638" s="49"/>
    </row>
    <row r="1639" s="37" customFormat="1" spans="3:3">
      <c r="C1639" s="49"/>
    </row>
    <row r="1640" s="37" customFormat="1" spans="3:3">
      <c r="C1640" s="49"/>
    </row>
    <row r="1641" s="37" customFormat="1" spans="3:3">
      <c r="C1641" s="49"/>
    </row>
    <row r="1642" s="37" customFormat="1" spans="3:3">
      <c r="C1642" s="49"/>
    </row>
    <row r="1643" s="37" customFormat="1" spans="3:3">
      <c r="C1643" s="49"/>
    </row>
    <row r="1644" s="37" customFormat="1" spans="3:3">
      <c r="C1644" s="49"/>
    </row>
    <row r="1645" s="37" customFormat="1" spans="3:3">
      <c r="C1645" s="49"/>
    </row>
    <row r="1646" s="37" customFormat="1" spans="3:3">
      <c r="C1646" s="49"/>
    </row>
    <row r="1647" s="37" customFormat="1" spans="3:3">
      <c r="C1647" s="49"/>
    </row>
    <row r="1648" s="37" customFormat="1" spans="3:3">
      <c r="C1648" s="49"/>
    </row>
    <row r="1649" s="37" customFormat="1" spans="3:3">
      <c r="C1649" s="49"/>
    </row>
    <row r="1650" s="37" customFormat="1" spans="3:3">
      <c r="C1650" s="49"/>
    </row>
    <row r="1651" s="37" customFormat="1" spans="3:3">
      <c r="C1651" s="49"/>
    </row>
    <row r="1652" s="37" customFormat="1" spans="3:3">
      <c r="C1652" s="49"/>
    </row>
    <row r="1653" s="37" customFormat="1" spans="3:3">
      <c r="C1653" s="49"/>
    </row>
    <row r="1654" s="37" customFormat="1" spans="3:3">
      <c r="C1654" s="49"/>
    </row>
    <row r="1655" s="37" customFormat="1" spans="3:3">
      <c r="C1655" s="49"/>
    </row>
    <row r="1656" s="37" customFormat="1" spans="3:3">
      <c r="C1656" s="49"/>
    </row>
    <row r="1657" s="37" customFormat="1" spans="3:3">
      <c r="C1657" s="49"/>
    </row>
    <row r="1658" s="37" customFormat="1" spans="3:3">
      <c r="C1658" s="49"/>
    </row>
    <row r="1659" s="37" customFormat="1" spans="3:3">
      <c r="C1659" s="49"/>
    </row>
    <row r="1660" s="37" customFormat="1" spans="3:3">
      <c r="C1660" s="49"/>
    </row>
    <row r="1661" s="37" customFormat="1" spans="3:3">
      <c r="C1661" s="49"/>
    </row>
    <row r="1662" s="37" customFormat="1" spans="3:3">
      <c r="C1662" s="49"/>
    </row>
    <row r="1663" s="37" customFormat="1" spans="3:3">
      <c r="C1663" s="49"/>
    </row>
    <row r="1664" s="37" customFormat="1" spans="3:3">
      <c r="C1664" s="49"/>
    </row>
    <row r="1665" s="37" customFormat="1" spans="3:3">
      <c r="C1665" s="49"/>
    </row>
    <row r="1666" s="37" customFormat="1" spans="3:3">
      <c r="C1666" s="49"/>
    </row>
    <row r="1667" s="37" customFormat="1" spans="3:3">
      <c r="C1667" s="49"/>
    </row>
    <row r="1668" s="37" customFormat="1" spans="3:3">
      <c r="C1668" s="49"/>
    </row>
    <row r="1669" s="37" customFormat="1" spans="3:3">
      <c r="C1669" s="49"/>
    </row>
    <row r="1670" s="37" customFormat="1" spans="3:3">
      <c r="C1670" s="49"/>
    </row>
    <row r="1671" s="37" customFormat="1" spans="3:3">
      <c r="C1671" s="49"/>
    </row>
    <row r="1672" s="37" customFormat="1" spans="3:3">
      <c r="C1672" s="49"/>
    </row>
    <row r="1673" s="37" customFormat="1" spans="3:3">
      <c r="C1673" s="49"/>
    </row>
    <row r="1674" s="37" customFormat="1" spans="3:3">
      <c r="C1674" s="49"/>
    </row>
    <row r="1675" s="37" customFormat="1" spans="3:3">
      <c r="C1675" s="49"/>
    </row>
    <row r="1676" s="37" customFormat="1" spans="3:3">
      <c r="C1676" s="49"/>
    </row>
    <row r="1677" s="37" customFormat="1" spans="3:3">
      <c r="C1677" s="49"/>
    </row>
    <row r="1678" s="37" customFormat="1" spans="3:3">
      <c r="C1678" s="49"/>
    </row>
    <row r="1679" s="37" customFormat="1" spans="3:3">
      <c r="C1679" s="49"/>
    </row>
    <row r="1680" s="37" customFormat="1" spans="3:3">
      <c r="C1680" s="49"/>
    </row>
    <row r="1681" s="37" customFormat="1" spans="3:3">
      <c r="C1681" s="49"/>
    </row>
    <row r="1682" s="37" customFormat="1" spans="3:3">
      <c r="C1682" s="49"/>
    </row>
    <row r="1683" s="37" customFormat="1" spans="3:3">
      <c r="C1683" s="49"/>
    </row>
    <row r="1684" s="37" customFormat="1" spans="3:3">
      <c r="C1684" s="49"/>
    </row>
    <row r="1685" s="37" customFormat="1" spans="3:3">
      <c r="C1685" s="49"/>
    </row>
    <row r="1686" s="37" customFormat="1" spans="3:3">
      <c r="C1686" s="49"/>
    </row>
    <row r="1687" s="37" customFormat="1" spans="3:3">
      <c r="C1687" s="49"/>
    </row>
    <row r="1688" s="37" customFormat="1" spans="3:3">
      <c r="C1688" s="49"/>
    </row>
    <row r="1689" s="37" customFormat="1" spans="3:3">
      <c r="C1689" s="49"/>
    </row>
    <row r="1690" s="37" customFormat="1" spans="3:3">
      <c r="C1690" s="49"/>
    </row>
    <row r="1691" s="37" customFormat="1" spans="3:3">
      <c r="C1691" s="49"/>
    </row>
    <row r="1692" s="37" customFormat="1" spans="3:3">
      <c r="C1692" s="49"/>
    </row>
    <row r="1693" s="37" customFormat="1" spans="3:3">
      <c r="C1693" s="49"/>
    </row>
    <row r="1694" s="37" customFormat="1" spans="3:3">
      <c r="C1694" s="49"/>
    </row>
    <row r="1695" s="37" customFormat="1" spans="3:3">
      <c r="C1695" s="49"/>
    </row>
    <row r="1696" s="37" customFormat="1" spans="3:3">
      <c r="C1696" s="49"/>
    </row>
    <row r="1697" s="37" customFormat="1" spans="3:3">
      <c r="C1697" s="49"/>
    </row>
    <row r="1698" s="37" customFormat="1" spans="3:3">
      <c r="C1698" s="49"/>
    </row>
    <row r="1699" s="37" customFormat="1" spans="3:3">
      <c r="C1699" s="49"/>
    </row>
    <row r="1700" s="37" customFormat="1" spans="3:3">
      <c r="C1700" s="49"/>
    </row>
    <row r="1701" s="37" customFormat="1" spans="3:3">
      <c r="C1701" s="49"/>
    </row>
    <row r="1702" s="37" customFormat="1" spans="3:3">
      <c r="C1702" s="49"/>
    </row>
    <row r="1703" s="37" customFormat="1" spans="3:3">
      <c r="C1703" s="49"/>
    </row>
    <row r="1704" s="37" customFormat="1" spans="3:3">
      <c r="C1704" s="49"/>
    </row>
    <row r="1705" s="37" customFormat="1" spans="3:3">
      <c r="C1705" s="49"/>
    </row>
    <row r="1706" s="37" customFormat="1" spans="3:3">
      <c r="C1706" s="49"/>
    </row>
    <row r="1707" s="37" customFormat="1" spans="3:3">
      <c r="C1707" s="49"/>
    </row>
    <row r="1708" s="37" customFormat="1" spans="3:3">
      <c r="C1708" s="49"/>
    </row>
    <row r="1709" s="37" customFormat="1" spans="3:3">
      <c r="C1709" s="49"/>
    </row>
    <row r="1710" s="37" customFormat="1" spans="3:3">
      <c r="C1710" s="49"/>
    </row>
    <row r="1711" s="37" customFormat="1" spans="3:3">
      <c r="C1711" s="49"/>
    </row>
    <row r="1712" s="37" customFormat="1" spans="3:3">
      <c r="C1712" s="49"/>
    </row>
    <row r="1713" s="37" customFormat="1" spans="3:3">
      <c r="C1713" s="49"/>
    </row>
    <row r="1714" s="37" customFormat="1" spans="3:3">
      <c r="C1714" s="49"/>
    </row>
    <row r="1715" s="37" customFormat="1" spans="3:3">
      <c r="C1715" s="49"/>
    </row>
    <row r="1716" s="37" customFormat="1" spans="3:3">
      <c r="C1716" s="49"/>
    </row>
    <row r="1717" s="37" customFormat="1" spans="3:3">
      <c r="C1717" s="49"/>
    </row>
    <row r="1718" s="37" customFormat="1" spans="3:3">
      <c r="C1718" s="49"/>
    </row>
    <row r="1719" s="37" customFormat="1" spans="3:3">
      <c r="C1719" s="49"/>
    </row>
    <row r="1720" s="37" customFormat="1" spans="3:3">
      <c r="C1720" s="49"/>
    </row>
    <row r="1721" s="37" customFormat="1" spans="3:3">
      <c r="C1721" s="49"/>
    </row>
    <row r="1722" s="37" customFormat="1" spans="3:3">
      <c r="C1722" s="49"/>
    </row>
    <row r="1723" s="37" customFormat="1" spans="3:3">
      <c r="C1723" s="49"/>
    </row>
    <row r="1724" s="37" customFormat="1" spans="3:3">
      <c r="C1724" s="49"/>
    </row>
    <row r="1725" s="37" customFormat="1" spans="3:3">
      <c r="C1725" s="49"/>
    </row>
    <row r="1726" s="37" customFormat="1" spans="3:3">
      <c r="C1726" s="49"/>
    </row>
    <row r="1727" s="37" customFormat="1" spans="3:3">
      <c r="C1727" s="49"/>
    </row>
    <row r="1728" s="37" customFormat="1" spans="3:3">
      <c r="C1728" s="49"/>
    </row>
    <row r="1729" s="37" customFormat="1" spans="3:3">
      <c r="C1729" s="49"/>
    </row>
    <row r="1730" s="37" customFormat="1" spans="3:3">
      <c r="C1730" s="49"/>
    </row>
    <row r="1731" s="37" customFormat="1" spans="3:3">
      <c r="C1731" s="49"/>
    </row>
    <row r="1732" s="37" customFormat="1" spans="3:3">
      <c r="C1732" s="49"/>
    </row>
    <row r="1733" s="37" customFormat="1" spans="3:3">
      <c r="C1733" s="49"/>
    </row>
    <row r="1734" s="37" customFormat="1" spans="3:3">
      <c r="C1734" s="49"/>
    </row>
    <row r="1735" s="37" customFormat="1" spans="3:3">
      <c r="C1735" s="49"/>
    </row>
    <row r="1736" s="37" customFormat="1" spans="3:3">
      <c r="C1736" s="49"/>
    </row>
    <row r="1737" s="37" customFormat="1" spans="3:3">
      <c r="C1737" s="49"/>
    </row>
    <row r="1738" s="37" customFormat="1" spans="3:3">
      <c r="C1738" s="49"/>
    </row>
    <row r="1739" s="37" customFormat="1" spans="3:3">
      <c r="C1739" s="49"/>
    </row>
    <row r="1740" s="37" customFormat="1" spans="3:3">
      <c r="C1740" s="49"/>
    </row>
    <row r="1741" s="37" customFormat="1" spans="3:3">
      <c r="C1741" s="49"/>
    </row>
    <row r="1742" s="37" customFormat="1" spans="3:3">
      <c r="C1742" s="49"/>
    </row>
    <row r="1743" s="37" customFormat="1" spans="3:3">
      <c r="C1743" s="49"/>
    </row>
    <row r="1744" s="37" customFormat="1" spans="3:3">
      <c r="C1744" s="49"/>
    </row>
    <row r="1745" s="37" customFormat="1" spans="3:3">
      <c r="C1745" s="49"/>
    </row>
    <row r="1746" s="37" customFormat="1" spans="3:3">
      <c r="C1746" s="49"/>
    </row>
    <row r="1747" s="37" customFormat="1" spans="3:3">
      <c r="C1747" s="49"/>
    </row>
    <row r="1748" s="37" customFormat="1" spans="3:3">
      <c r="C1748" s="49"/>
    </row>
    <row r="1749" s="37" customFormat="1" spans="3:3">
      <c r="C1749" s="49"/>
    </row>
    <row r="1750" s="37" customFormat="1" spans="3:3">
      <c r="C1750" s="49"/>
    </row>
    <row r="1751" s="37" customFormat="1" spans="3:3">
      <c r="C1751" s="49"/>
    </row>
    <row r="1752" s="37" customFormat="1" spans="3:3">
      <c r="C1752" s="49"/>
    </row>
    <row r="1753" s="37" customFormat="1" spans="3:3">
      <c r="C1753" s="49"/>
    </row>
    <row r="1754" s="37" customFormat="1" spans="3:3">
      <c r="C1754" s="49"/>
    </row>
    <row r="1755" s="37" customFormat="1" spans="3:3">
      <c r="C1755" s="49"/>
    </row>
    <row r="1756" s="37" customFormat="1" spans="3:3">
      <c r="C1756" s="49"/>
    </row>
    <row r="1757" s="37" customFormat="1" spans="3:3">
      <c r="C1757" s="49"/>
    </row>
    <row r="1758" s="37" customFormat="1" spans="3:3">
      <c r="C1758" s="49"/>
    </row>
    <row r="1759" s="37" customFormat="1" spans="3:3">
      <c r="C1759" s="49"/>
    </row>
    <row r="1760" s="37" customFormat="1" spans="3:3">
      <c r="C1760" s="49"/>
    </row>
    <row r="1761" s="37" customFormat="1" spans="3:3">
      <c r="C1761" s="49"/>
    </row>
    <row r="1762" s="37" customFormat="1" spans="3:3">
      <c r="C1762" s="49"/>
    </row>
    <row r="1763" s="37" customFormat="1" spans="3:3">
      <c r="C1763" s="49"/>
    </row>
    <row r="1764" s="37" customFormat="1" spans="3:3">
      <c r="C1764" s="49"/>
    </row>
    <row r="1765" s="37" customFormat="1" spans="3:3">
      <c r="C1765" s="49"/>
    </row>
    <row r="1766" s="37" customFormat="1" spans="3:3">
      <c r="C1766" s="49"/>
    </row>
    <row r="1767" s="37" customFormat="1" spans="3:3">
      <c r="C1767" s="49"/>
    </row>
    <row r="1768" s="37" customFormat="1" spans="3:3">
      <c r="C1768" s="49"/>
    </row>
    <row r="1769" s="37" customFormat="1" spans="3:3">
      <c r="C1769" s="49"/>
    </row>
    <row r="1770" s="37" customFormat="1" spans="3:3">
      <c r="C1770" s="49"/>
    </row>
    <row r="1771" s="37" customFormat="1" spans="3:3">
      <c r="C1771" s="49"/>
    </row>
    <row r="1772" s="37" customFormat="1" spans="3:3">
      <c r="C1772" s="49"/>
    </row>
    <row r="1773" s="37" customFormat="1" spans="3:3">
      <c r="C1773" s="49"/>
    </row>
    <row r="1774" s="37" customFormat="1" spans="3:3">
      <c r="C1774" s="49"/>
    </row>
    <row r="1775" s="37" customFormat="1" spans="3:3">
      <c r="C1775" s="49"/>
    </row>
    <row r="1776" s="37" customFormat="1" spans="3:3">
      <c r="C1776" s="49"/>
    </row>
    <row r="1777" s="37" customFormat="1" spans="3:3">
      <c r="C1777" s="49"/>
    </row>
    <row r="1778" s="37" customFormat="1" spans="3:3">
      <c r="C1778" s="49"/>
    </row>
    <row r="1779" s="37" customFormat="1" spans="3:3">
      <c r="C1779" s="49"/>
    </row>
    <row r="1780" s="37" customFormat="1" spans="3:3">
      <c r="C1780" s="49"/>
    </row>
    <row r="1781" s="37" customFormat="1" spans="3:3">
      <c r="C1781" s="49"/>
    </row>
    <row r="1782" s="37" customFormat="1" spans="3:3">
      <c r="C1782" s="49"/>
    </row>
    <row r="1783" s="37" customFormat="1" spans="3:3">
      <c r="C1783" s="49"/>
    </row>
    <row r="1784" s="37" customFormat="1" spans="3:3">
      <c r="C1784" s="49"/>
    </row>
    <row r="1785" s="37" customFormat="1" spans="3:3">
      <c r="C1785" s="49"/>
    </row>
    <row r="1786" s="37" customFormat="1" spans="3:3">
      <c r="C1786" s="49"/>
    </row>
    <row r="1787" s="37" customFormat="1" spans="3:3">
      <c r="C1787" s="49"/>
    </row>
    <row r="1788" s="37" customFormat="1" spans="3:3">
      <c r="C1788" s="49"/>
    </row>
    <row r="1789" s="37" customFormat="1" spans="3:3">
      <c r="C1789" s="49"/>
    </row>
    <row r="1790" s="37" customFormat="1" spans="3:3">
      <c r="C1790" s="49"/>
    </row>
    <row r="1791" s="37" customFormat="1" spans="3:3">
      <c r="C1791" s="49"/>
    </row>
    <row r="1792" s="37" customFormat="1" spans="3:3">
      <c r="C1792" s="49"/>
    </row>
    <row r="1793" s="37" customFormat="1" spans="3:3">
      <c r="C1793" s="49"/>
    </row>
    <row r="1794" s="37" customFormat="1" spans="3:3">
      <c r="C1794" s="49"/>
    </row>
    <row r="1795" s="37" customFormat="1" spans="3:3">
      <c r="C1795" s="49"/>
    </row>
    <row r="1796" s="37" customFormat="1" spans="3:3">
      <c r="C1796" s="49"/>
    </row>
    <row r="1797" s="37" customFormat="1" spans="3:3">
      <c r="C1797" s="49"/>
    </row>
    <row r="1798" s="37" customFormat="1" spans="3:3">
      <c r="C1798" s="49"/>
    </row>
    <row r="1799" s="37" customFormat="1" spans="3:3">
      <c r="C1799" s="49"/>
    </row>
    <row r="1800" s="37" customFormat="1" spans="3:3">
      <c r="C1800" s="49"/>
    </row>
    <row r="1801" s="37" customFormat="1" spans="3:3">
      <c r="C1801" s="49"/>
    </row>
    <row r="1802" s="37" customFormat="1" spans="3:3">
      <c r="C1802" s="49"/>
    </row>
    <row r="1803" s="37" customFormat="1" spans="3:3">
      <c r="C1803" s="49"/>
    </row>
    <row r="1804" s="37" customFormat="1" spans="3:3">
      <c r="C1804" s="49"/>
    </row>
    <row r="1805" s="37" customFormat="1" spans="3:3">
      <c r="C1805" s="49"/>
    </row>
    <row r="1806" s="37" customFormat="1" spans="3:3">
      <c r="C1806" s="49"/>
    </row>
    <row r="1807" s="37" customFormat="1" spans="3:3">
      <c r="C1807" s="49"/>
    </row>
    <row r="1808" s="37" customFormat="1" spans="3:3">
      <c r="C1808" s="49"/>
    </row>
    <row r="1809" s="37" customFormat="1" spans="3:3">
      <c r="C1809" s="49"/>
    </row>
    <row r="1810" s="37" customFormat="1" spans="3:3">
      <c r="C1810" s="49"/>
    </row>
    <row r="1811" s="37" customFormat="1" spans="3:3">
      <c r="C1811" s="49"/>
    </row>
    <row r="1812" s="37" customFormat="1" spans="3:3">
      <c r="C1812" s="49"/>
    </row>
    <row r="1813" s="37" customFormat="1" spans="3:3">
      <c r="C1813" s="49"/>
    </row>
    <row r="1814" s="37" customFormat="1" spans="3:3">
      <c r="C1814" s="49"/>
    </row>
    <row r="1815" s="37" customFormat="1" spans="3:3">
      <c r="C1815" s="49"/>
    </row>
    <row r="1816" s="37" customFormat="1" spans="3:3">
      <c r="C1816" s="49"/>
    </row>
    <row r="1817" s="37" customFormat="1" spans="3:3">
      <c r="C1817" s="49"/>
    </row>
    <row r="1818" s="37" customFormat="1" spans="3:3">
      <c r="C1818" s="49"/>
    </row>
    <row r="1819" s="37" customFormat="1" spans="3:3">
      <c r="C1819" s="49"/>
    </row>
    <row r="1820" s="37" customFormat="1" spans="3:3">
      <c r="C1820" s="49"/>
    </row>
    <row r="1821" s="37" customFormat="1" spans="3:3">
      <c r="C1821" s="49"/>
    </row>
    <row r="1822" s="37" customFormat="1" spans="3:3">
      <c r="C1822" s="49"/>
    </row>
    <row r="1823" s="37" customFormat="1" spans="3:3">
      <c r="C1823" s="49"/>
    </row>
    <row r="1824" s="37" customFormat="1" spans="3:3">
      <c r="C1824" s="49"/>
    </row>
    <row r="1825" s="37" customFormat="1" spans="3:3">
      <c r="C1825" s="49"/>
    </row>
    <row r="1826" s="37" customFormat="1" spans="3:3">
      <c r="C1826" s="49"/>
    </row>
    <row r="1827" s="37" customFormat="1" spans="3:3">
      <c r="C1827" s="49"/>
    </row>
    <row r="1828" s="37" customFormat="1" spans="3:3">
      <c r="C1828" s="49"/>
    </row>
    <row r="1829" s="37" customFormat="1" spans="3:3">
      <c r="C1829" s="49"/>
    </row>
    <row r="1830" s="37" customFormat="1" spans="3:3">
      <c r="C1830" s="49"/>
    </row>
    <row r="1831" s="37" customFormat="1" spans="3:3">
      <c r="C1831" s="49"/>
    </row>
    <row r="1832" s="37" customFormat="1" spans="3:3">
      <c r="C1832" s="49"/>
    </row>
    <row r="1833" s="37" customFormat="1" spans="3:3">
      <c r="C1833" s="49"/>
    </row>
    <row r="1834" s="37" customFormat="1" spans="3:3">
      <c r="C1834" s="49"/>
    </row>
    <row r="1835" s="37" customFormat="1" spans="3:3">
      <c r="C1835" s="49"/>
    </row>
    <row r="1836" s="37" customFormat="1" spans="3:3">
      <c r="C1836" s="49"/>
    </row>
    <row r="1837" s="37" customFormat="1" spans="3:3">
      <c r="C1837" s="49"/>
    </row>
    <row r="1838" s="37" customFormat="1" spans="3:3">
      <c r="C1838" s="49"/>
    </row>
    <row r="1839" s="37" customFormat="1" spans="3:3">
      <c r="C1839" s="49"/>
    </row>
    <row r="1840" s="37" customFormat="1" spans="3:3">
      <c r="C1840" s="49"/>
    </row>
    <row r="1841" s="37" customFormat="1" spans="3:3">
      <c r="C1841" s="49"/>
    </row>
    <row r="1842" s="37" customFormat="1" spans="3:3">
      <c r="C1842" s="49"/>
    </row>
    <row r="1843" s="37" customFormat="1" spans="3:3">
      <c r="C1843" s="49"/>
    </row>
    <row r="1844" s="37" customFormat="1" spans="3:3">
      <c r="C1844" s="49"/>
    </row>
    <row r="1845" s="37" customFormat="1" spans="3:3">
      <c r="C1845" s="49"/>
    </row>
    <row r="1846" s="37" customFormat="1" spans="3:3">
      <c r="C1846" s="49"/>
    </row>
    <row r="1847" s="37" customFormat="1" spans="3:3">
      <c r="C1847" s="49"/>
    </row>
    <row r="1848" s="37" customFormat="1" spans="3:3">
      <c r="C1848" s="49"/>
    </row>
    <row r="1849" s="37" customFormat="1" spans="3:3">
      <c r="C1849" s="49"/>
    </row>
    <row r="1850" s="37" customFormat="1" spans="3:3">
      <c r="C1850" s="49"/>
    </row>
    <row r="1851" s="37" customFormat="1" spans="3:3">
      <c r="C1851" s="49"/>
    </row>
    <row r="1852" s="37" customFormat="1" spans="3:3">
      <c r="C1852" s="49"/>
    </row>
    <row r="1853" s="37" customFormat="1" spans="3:3">
      <c r="C1853" s="49"/>
    </row>
    <row r="1854" s="37" customFormat="1" spans="3:3">
      <c r="C1854" s="49"/>
    </row>
    <row r="1855" s="37" customFormat="1" spans="3:3">
      <c r="C1855" s="49"/>
    </row>
    <row r="1856" s="37" customFormat="1" spans="3:3">
      <c r="C1856" s="49"/>
    </row>
    <row r="1857" s="37" customFormat="1" spans="3:3">
      <c r="C1857" s="49"/>
    </row>
    <row r="1858" s="37" customFormat="1" spans="3:3">
      <c r="C1858" s="49"/>
    </row>
    <row r="1859" s="37" customFormat="1" spans="3:3">
      <c r="C1859" s="49"/>
    </row>
    <row r="1860" s="37" customFormat="1" spans="3:3">
      <c r="C1860" s="49"/>
    </row>
    <row r="1861" s="37" customFormat="1" spans="3:3">
      <c r="C1861" s="49"/>
    </row>
    <row r="1862" s="37" customFormat="1" spans="3:3">
      <c r="C1862" s="49"/>
    </row>
    <row r="1863" s="37" customFormat="1" spans="3:3">
      <c r="C1863" s="49"/>
    </row>
    <row r="1864" s="37" customFormat="1" spans="3:3">
      <c r="C1864" s="49"/>
    </row>
    <row r="1865" s="37" customFormat="1" spans="3:3">
      <c r="C1865" s="49"/>
    </row>
    <row r="1866" s="37" customFormat="1" spans="3:3">
      <c r="C1866" s="49"/>
    </row>
    <row r="1867" s="37" customFormat="1" spans="3:3">
      <c r="C1867" s="49"/>
    </row>
    <row r="1868" s="37" customFormat="1" spans="3:3">
      <c r="C1868" s="49"/>
    </row>
    <row r="1869" s="37" customFormat="1" spans="3:3">
      <c r="C1869" s="49"/>
    </row>
    <row r="1870" s="37" customFormat="1" spans="3:3">
      <c r="C1870" s="49"/>
    </row>
    <row r="1871" s="37" customFormat="1" spans="3:3">
      <c r="C1871" s="49"/>
    </row>
    <row r="1872" s="37" customFormat="1" spans="3:3">
      <c r="C1872" s="49"/>
    </row>
    <row r="1873" s="37" customFormat="1" spans="3:3">
      <c r="C1873" s="49"/>
    </row>
    <row r="1874" s="37" customFormat="1" spans="3:3">
      <c r="C1874" s="49"/>
    </row>
    <row r="1875" s="37" customFormat="1" spans="3:3">
      <c r="C1875" s="49"/>
    </row>
    <row r="1876" s="37" customFormat="1" spans="3:3">
      <c r="C1876" s="49"/>
    </row>
    <row r="1877" s="37" customFormat="1" spans="3:3">
      <c r="C1877" s="49"/>
    </row>
    <row r="1878" s="37" customFormat="1" spans="3:3">
      <c r="C1878" s="49"/>
    </row>
    <row r="1879" s="37" customFormat="1" spans="3:3">
      <c r="C1879" s="49"/>
    </row>
    <row r="1880" s="37" customFormat="1" spans="3:3">
      <c r="C1880" s="49"/>
    </row>
    <row r="1881" s="37" customFormat="1" spans="3:3">
      <c r="C1881" s="49"/>
    </row>
    <row r="1882" s="37" customFormat="1" spans="3:3">
      <c r="C1882" s="49"/>
    </row>
    <row r="1883" s="37" customFormat="1" spans="3:3">
      <c r="C1883" s="49"/>
    </row>
    <row r="1884" s="37" customFormat="1" spans="3:3">
      <c r="C1884" s="49"/>
    </row>
    <row r="1885" s="37" customFormat="1" spans="3:3">
      <c r="C1885" s="49"/>
    </row>
    <row r="1886" s="37" customFormat="1" spans="3:3">
      <c r="C1886" s="49"/>
    </row>
    <row r="1887" s="37" customFormat="1" spans="3:3">
      <c r="C1887" s="49"/>
    </row>
    <row r="1888" s="37" customFormat="1" spans="3:3">
      <c r="C1888" s="49"/>
    </row>
    <row r="1889" s="37" customFormat="1" spans="3:3">
      <c r="C1889" s="49"/>
    </row>
    <row r="1890" s="37" customFormat="1" spans="3:3">
      <c r="C1890" s="49"/>
    </row>
    <row r="1891" s="37" customFormat="1" spans="3:3">
      <c r="C1891" s="49"/>
    </row>
    <row r="1892" s="37" customFormat="1" spans="3:3">
      <c r="C1892" s="49"/>
    </row>
    <row r="1893" s="37" customFormat="1" spans="3:3">
      <c r="C1893" s="49"/>
    </row>
    <row r="1894" s="37" customFormat="1" spans="3:3">
      <c r="C1894" s="49"/>
    </row>
    <row r="1895" s="37" customFormat="1" spans="3:3">
      <c r="C1895" s="49"/>
    </row>
    <row r="1896" s="37" customFormat="1" spans="3:3">
      <c r="C1896" s="49"/>
    </row>
    <row r="1897" s="37" customFormat="1" spans="3:3">
      <c r="C1897" s="49"/>
    </row>
    <row r="1898" s="37" customFormat="1" spans="3:3">
      <c r="C1898" s="49"/>
    </row>
    <row r="1899" s="37" customFormat="1" spans="3:3">
      <c r="C1899" s="49"/>
    </row>
    <row r="1900" s="37" customFormat="1" spans="3:3">
      <c r="C1900" s="49"/>
    </row>
    <row r="1901" s="37" customFormat="1" spans="3:3">
      <c r="C1901" s="49"/>
    </row>
    <row r="1902" s="37" customFormat="1" spans="3:3">
      <c r="C1902" s="49"/>
    </row>
    <row r="1903" s="37" customFormat="1" spans="3:3">
      <c r="C1903" s="49"/>
    </row>
    <row r="1904" s="37" customFormat="1" spans="3:3">
      <c r="C1904" s="49"/>
    </row>
    <row r="1905" s="37" customFormat="1" spans="3:3">
      <c r="C1905" s="49"/>
    </row>
    <row r="1906" s="37" customFormat="1" spans="3:3">
      <c r="C1906" s="49"/>
    </row>
    <row r="1907" s="37" customFormat="1" spans="3:3">
      <c r="C1907" s="49"/>
    </row>
    <row r="1908" s="37" customFormat="1" spans="3:3">
      <c r="C1908" s="49"/>
    </row>
    <row r="1909" s="37" customFormat="1" spans="3:3">
      <c r="C1909" s="49"/>
    </row>
    <row r="1910" s="37" customFormat="1" spans="3:3">
      <c r="C1910" s="49"/>
    </row>
    <row r="1911" s="37" customFormat="1" spans="3:3">
      <c r="C1911" s="49"/>
    </row>
    <row r="1912" s="37" customFormat="1" spans="3:3">
      <c r="C1912" s="49"/>
    </row>
    <row r="1913" s="37" customFormat="1" spans="3:3">
      <c r="C1913" s="49"/>
    </row>
    <row r="1914" s="37" customFormat="1" spans="3:3">
      <c r="C1914" s="49"/>
    </row>
    <row r="1915" s="37" customFormat="1" spans="3:3">
      <c r="C1915" s="49"/>
    </row>
    <row r="1916" s="37" customFormat="1" spans="3:3">
      <c r="C1916" s="49"/>
    </row>
    <row r="1917" s="37" customFormat="1" spans="3:3">
      <c r="C1917" s="49"/>
    </row>
    <row r="1918" s="37" customFormat="1" spans="3:3">
      <c r="C1918" s="49"/>
    </row>
    <row r="1919" s="37" customFormat="1" spans="3:3">
      <c r="C1919" s="49"/>
    </row>
    <row r="1920" s="37" customFormat="1" spans="3:3">
      <c r="C1920" s="49"/>
    </row>
    <row r="1921" s="37" customFormat="1" spans="3:3">
      <c r="C1921" s="49"/>
    </row>
    <row r="1922" s="37" customFormat="1" spans="3:3">
      <c r="C1922" s="49"/>
    </row>
    <row r="1923" s="37" customFormat="1" spans="3:3">
      <c r="C1923" s="49"/>
    </row>
    <row r="1924" s="37" customFormat="1" spans="3:3">
      <c r="C1924" s="49"/>
    </row>
    <row r="1925" s="37" customFormat="1" spans="3:3">
      <c r="C1925" s="49"/>
    </row>
    <row r="1926" s="37" customFormat="1" spans="3:3">
      <c r="C1926" s="49"/>
    </row>
    <row r="1927" s="37" customFormat="1" spans="3:3">
      <c r="C1927" s="49"/>
    </row>
    <row r="1928" s="37" customFormat="1" spans="3:3">
      <c r="C1928" s="49"/>
    </row>
    <row r="1929" s="37" customFormat="1" spans="3:3">
      <c r="C1929" s="49"/>
    </row>
    <row r="1930" s="37" customFormat="1" spans="3:3">
      <c r="C1930" s="49"/>
    </row>
    <row r="1931" s="37" customFormat="1" spans="3:3">
      <c r="C1931" s="49"/>
    </row>
    <row r="1932" s="37" customFormat="1" spans="3:3">
      <c r="C1932" s="49"/>
    </row>
    <row r="1933" s="37" customFormat="1" spans="3:3">
      <c r="C1933" s="49"/>
    </row>
    <row r="1934" s="37" customFormat="1" spans="3:3">
      <c r="C1934" s="49"/>
    </row>
    <row r="1935" s="37" customFormat="1" spans="3:3">
      <c r="C1935" s="49"/>
    </row>
    <row r="1936" s="37" customFormat="1" spans="3:3">
      <c r="C1936" s="49"/>
    </row>
    <row r="1937" s="37" customFormat="1" spans="3:3">
      <c r="C1937" s="49"/>
    </row>
    <row r="1938" s="37" customFormat="1" spans="3:3">
      <c r="C1938" s="49"/>
    </row>
    <row r="1939" s="37" customFormat="1" spans="3:3">
      <c r="C1939" s="49"/>
    </row>
    <row r="1940" s="37" customFormat="1" spans="3:3">
      <c r="C1940" s="49"/>
    </row>
    <row r="1941" s="37" customFormat="1" spans="3:3">
      <c r="C1941" s="49"/>
    </row>
    <row r="1942" s="37" customFormat="1" spans="3:3">
      <c r="C1942" s="49"/>
    </row>
    <row r="1943" s="37" customFormat="1" spans="3:3">
      <c r="C1943" s="49"/>
    </row>
    <row r="1944" s="37" customFormat="1" spans="3:3">
      <c r="C1944" s="49"/>
    </row>
    <row r="1945" s="37" customFormat="1" spans="3:3">
      <c r="C1945" s="49"/>
    </row>
    <row r="1946" s="37" customFormat="1" spans="3:3">
      <c r="C1946" s="49"/>
    </row>
    <row r="1947" s="37" customFormat="1" spans="3:3">
      <c r="C1947" s="49"/>
    </row>
    <row r="1948" s="37" customFormat="1" spans="3:3">
      <c r="C1948" s="49"/>
    </row>
    <row r="1949" s="37" customFormat="1" spans="3:3">
      <c r="C1949" s="49"/>
    </row>
    <row r="1950" s="37" customFormat="1" spans="3:3">
      <c r="C1950" s="49"/>
    </row>
    <row r="1951" s="37" customFormat="1" spans="3:3">
      <c r="C1951" s="49"/>
    </row>
    <row r="1952" s="37" customFormat="1" spans="3:3">
      <c r="C1952" s="49"/>
    </row>
    <row r="1953" s="37" customFormat="1" spans="3:3">
      <c r="C1953" s="49"/>
    </row>
    <row r="1954" s="37" customFormat="1" spans="3:3">
      <c r="C1954" s="49"/>
    </row>
    <row r="1955" s="37" customFormat="1" spans="3:3">
      <c r="C1955" s="49"/>
    </row>
    <row r="1956" s="37" customFormat="1" spans="3:3">
      <c r="C1956" s="49"/>
    </row>
    <row r="1957" s="37" customFormat="1" spans="3:3">
      <c r="C1957" s="49"/>
    </row>
    <row r="1958" s="37" customFormat="1" spans="3:3">
      <c r="C1958" s="49"/>
    </row>
    <row r="1959" s="37" customFormat="1" spans="3:3">
      <c r="C1959" s="49"/>
    </row>
    <row r="1960" s="37" customFormat="1" spans="3:3">
      <c r="C1960" s="49"/>
    </row>
    <row r="1961" s="37" customFormat="1" spans="3:3">
      <c r="C1961" s="49"/>
    </row>
    <row r="1962" s="37" customFormat="1" spans="3:3">
      <c r="C1962" s="49"/>
    </row>
    <row r="1963" s="37" customFormat="1" spans="3:3">
      <c r="C1963" s="49"/>
    </row>
    <row r="1964" s="37" customFormat="1" spans="3:3">
      <c r="C1964" s="49"/>
    </row>
    <row r="1965" s="37" customFormat="1" spans="3:3">
      <c r="C1965" s="49"/>
    </row>
    <row r="1966" s="37" customFormat="1" spans="3:3">
      <c r="C1966" s="49"/>
    </row>
    <row r="1967" s="37" customFormat="1" spans="3:3">
      <c r="C1967" s="49"/>
    </row>
    <row r="1968" s="37" customFormat="1" spans="3:3">
      <c r="C1968" s="49"/>
    </row>
    <row r="1969" s="37" customFormat="1" spans="3:3">
      <c r="C1969" s="49"/>
    </row>
    <row r="1970" s="37" customFormat="1" spans="3:3">
      <c r="C1970" s="49"/>
    </row>
    <row r="1971" s="37" customFormat="1" spans="3:3">
      <c r="C1971" s="49"/>
    </row>
    <row r="1972" s="37" customFormat="1" spans="3:3">
      <c r="C1972" s="49"/>
    </row>
    <row r="1973" s="37" customFormat="1" spans="3:3">
      <c r="C1973" s="49"/>
    </row>
    <row r="1974" s="37" customFormat="1" spans="3:3">
      <c r="C1974" s="49"/>
    </row>
    <row r="1975" s="37" customFormat="1" spans="3:3">
      <c r="C1975" s="49"/>
    </row>
    <row r="1976" s="37" customFormat="1" spans="3:3">
      <c r="C1976" s="49"/>
    </row>
    <row r="1977" s="37" customFormat="1" spans="3:3">
      <c r="C1977" s="49"/>
    </row>
    <row r="1978" s="37" customFormat="1" spans="3:3">
      <c r="C1978" s="49"/>
    </row>
    <row r="1979" s="37" customFormat="1" spans="3:3">
      <c r="C1979" s="49"/>
    </row>
    <row r="1980" s="37" customFormat="1" spans="3:3">
      <c r="C1980" s="49"/>
    </row>
    <row r="1981" s="37" customFormat="1" spans="3:3">
      <c r="C1981" s="49"/>
    </row>
    <row r="1982" s="37" customFormat="1" spans="3:3">
      <c r="C1982" s="49"/>
    </row>
    <row r="1983" s="37" customFormat="1" spans="3:3">
      <c r="C1983" s="49"/>
    </row>
    <row r="1984" s="37" customFormat="1" spans="3:3">
      <c r="C1984" s="49"/>
    </row>
    <row r="1985" s="37" customFormat="1" spans="3:3">
      <c r="C1985" s="49"/>
    </row>
    <row r="1986" s="37" customFormat="1" spans="3:3">
      <c r="C1986" s="49"/>
    </row>
    <row r="1987" s="37" customFormat="1" spans="3:3">
      <c r="C1987" s="49"/>
    </row>
    <row r="1988" s="37" customFormat="1" spans="3:3">
      <c r="C1988" s="49"/>
    </row>
    <row r="1989" s="37" customFormat="1" spans="3:3">
      <c r="C1989" s="49"/>
    </row>
    <row r="1990" s="37" customFormat="1" spans="3:3">
      <c r="C1990" s="49"/>
    </row>
    <row r="1991" s="37" customFormat="1" spans="3:3">
      <c r="C1991" s="49"/>
    </row>
    <row r="1992" s="37" customFormat="1" spans="3:3">
      <c r="C1992" s="49"/>
    </row>
    <row r="1993" s="37" customFormat="1" spans="3:3">
      <c r="C1993" s="49"/>
    </row>
    <row r="1994" s="37" customFormat="1" spans="3:3">
      <c r="C1994" s="49"/>
    </row>
    <row r="1995" s="37" customFormat="1" spans="3:3">
      <c r="C1995" s="49"/>
    </row>
    <row r="1996" s="37" customFormat="1" spans="3:3">
      <c r="C1996" s="49"/>
    </row>
    <row r="1997" s="37" customFormat="1" spans="3:3">
      <c r="C1997" s="49"/>
    </row>
    <row r="1998" s="37" customFormat="1" spans="3:3">
      <c r="C1998" s="49"/>
    </row>
    <row r="1999" s="37" customFormat="1" spans="3:3">
      <c r="C1999" s="49"/>
    </row>
    <row r="2000" s="37" customFormat="1" spans="3:3">
      <c r="C2000" s="49"/>
    </row>
    <row r="2001" s="37" customFormat="1" spans="3:3">
      <c r="C2001" s="49"/>
    </row>
    <row r="2002" s="37" customFormat="1" spans="3:3">
      <c r="C2002" s="49"/>
    </row>
    <row r="2003" s="37" customFormat="1" spans="3:3">
      <c r="C2003" s="49"/>
    </row>
    <row r="2004" s="37" customFormat="1" spans="3:3">
      <c r="C2004" s="49"/>
    </row>
    <row r="2005" s="37" customFormat="1" spans="3:3">
      <c r="C2005" s="49"/>
    </row>
    <row r="2006" s="37" customFormat="1" spans="3:3">
      <c r="C2006" s="49"/>
    </row>
    <row r="2007" s="37" customFormat="1" spans="3:3">
      <c r="C2007" s="49"/>
    </row>
    <row r="2008" s="37" customFormat="1" spans="3:3">
      <c r="C2008" s="49"/>
    </row>
    <row r="2009" s="37" customFormat="1" spans="3:3">
      <c r="C2009" s="49"/>
    </row>
    <row r="2010" s="37" customFormat="1" spans="3:3">
      <c r="C2010" s="49"/>
    </row>
    <row r="2011" s="37" customFormat="1" spans="3:3">
      <c r="C2011" s="49"/>
    </row>
    <row r="2012" s="37" customFormat="1" spans="3:3">
      <c r="C2012" s="49"/>
    </row>
    <row r="2013" s="37" customFormat="1" spans="3:3">
      <c r="C2013" s="49"/>
    </row>
    <row r="2014" s="37" customFormat="1" spans="3:3">
      <c r="C2014" s="49"/>
    </row>
    <row r="2015" s="37" customFormat="1" spans="3:3">
      <c r="C2015" s="49"/>
    </row>
    <row r="2016" s="37" customFormat="1" spans="3:3">
      <c r="C2016" s="49"/>
    </row>
    <row r="2017" s="37" customFormat="1" spans="3:3">
      <c r="C2017" s="49"/>
    </row>
    <row r="2018" s="37" customFormat="1" spans="3:3">
      <c r="C2018" s="49"/>
    </row>
    <row r="2019" s="37" customFormat="1" spans="3:3">
      <c r="C2019" s="49"/>
    </row>
    <row r="2020" s="37" customFormat="1" spans="3:3">
      <c r="C2020" s="49"/>
    </row>
    <row r="2021" s="37" customFormat="1" spans="3:3">
      <c r="C2021" s="49"/>
    </row>
    <row r="2022" s="37" customFormat="1" spans="3:3">
      <c r="C2022" s="49"/>
    </row>
    <row r="2023" s="37" customFormat="1" spans="3:3">
      <c r="C2023" s="49"/>
    </row>
    <row r="2024" s="37" customFormat="1" spans="3:3">
      <c r="C2024" s="49"/>
    </row>
    <row r="2025" s="37" customFormat="1" spans="3:3">
      <c r="C2025" s="49"/>
    </row>
    <row r="2026" s="37" customFormat="1" spans="3:3">
      <c r="C2026" s="49"/>
    </row>
    <row r="2027" s="37" customFormat="1" spans="3:3">
      <c r="C2027" s="49"/>
    </row>
    <row r="2028" s="37" customFormat="1" spans="3:3">
      <c r="C2028" s="49"/>
    </row>
    <row r="2029" s="37" customFormat="1" spans="3:3">
      <c r="C2029" s="49"/>
    </row>
    <row r="2030" s="37" customFormat="1" spans="3:3">
      <c r="C2030" s="49"/>
    </row>
    <row r="2031" s="37" customFormat="1" spans="3:3">
      <c r="C2031" s="49"/>
    </row>
    <row r="2032" s="37" customFormat="1" spans="3:3">
      <c r="C2032" s="49"/>
    </row>
    <row r="2033" s="37" customFormat="1" spans="3:3">
      <c r="C2033" s="49"/>
    </row>
    <row r="2034" s="37" customFormat="1" spans="3:3">
      <c r="C2034" s="49"/>
    </row>
    <row r="2035" s="37" customFormat="1" spans="3:3">
      <c r="C2035" s="49"/>
    </row>
    <row r="2036" s="37" customFormat="1" spans="3:3">
      <c r="C2036" s="49"/>
    </row>
    <row r="2037" s="37" customFormat="1" spans="3:3">
      <c r="C2037" s="49"/>
    </row>
    <row r="2038" s="37" customFormat="1" spans="3:3">
      <c r="C2038" s="49"/>
    </row>
    <row r="2039" s="37" customFormat="1" spans="3:3">
      <c r="C2039" s="49"/>
    </row>
    <row r="2040" s="37" customFormat="1" spans="3:3">
      <c r="C2040" s="49"/>
    </row>
    <row r="2041" s="37" customFormat="1" spans="3:3">
      <c r="C2041" s="49"/>
    </row>
    <row r="2042" s="37" customFormat="1" spans="3:3">
      <c r="C2042" s="49"/>
    </row>
    <row r="2043" s="37" customFormat="1" spans="3:3">
      <c r="C2043" s="49"/>
    </row>
    <row r="2044" s="37" customFormat="1" spans="3:3">
      <c r="C2044" s="49"/>
    </row>
    <row r="2045" s="37" customFormat="1" spans="3:3">
      <c r="C2045" s="49"/>
    </row>
    <row r="2046" s="37" customFormat="1" spans="3:3">
      <c r="C2046" s="49"/>
    </row>
    <row r="2047" s="37" customFormat="1" spans="3:3">
      <c r="C2047" s="49"/>
    </row>
    <row r="2048" s="37" customFormat="1" spans="3:3">
      <c r="C2048" s="49"/>
    </row>
    <row r="2049" s="37" customFormat="1" spans="3:3">
      <c r="C2049" s="49"/>
    </row>
    <row r="2050" s="37" customFormat="1" spans="3:3">
      <c r="C2050" s="49"/>
    </row>
    <row r="2051" s="37" customFormat="1" spans="3:3">
      <c r="C2051" s="49"/>
    </row>
    <row r="2052" s="37" customFormat="1" spans="3:3">
      <c r="C2052" s="49"/>
    </row>
    <row r="2053" s="37" customFormat="1" spans="3:3">
      <c r="C2053" s="49"/>
    </row>
    <row r="2054" s="37" customFormat="1" spans="3:3">
      <c r="C2054" s="49"/>
    </row>
    <row r="2055" s="37" customFormat="1" spans="3:3">
      <c r="C2055" s="49"/>
    </row>
    <row r="2056" s="37" customFormat="1" spans="3:3">
      <c r="C2056" s="49"/>
    </row>
    <row r="2057" s="37" customFormat="1" spans="3:3">
      <c r="C2057" s="49"/>
    </row>
    <row r="2058" s="37" customFormat="1" spans="3:3">
      <c r="C2058" s="49"/>
    </row>
    <row r="2059" s="37" customFormat="1" spans="3:3">
      <c r="C2059" s="49"/>
    </row>
    <row r="2060" s="37" customFormat="1" spans="3:3">
      <c r="C2060" s="49"/>
    </row>
    <row r="2061" s="37" customFormat="1" spans="3:3">
      <c r="C2061" s="49"/>
    </row>
    <row r="2062" s="37" customFormat="1" spans="3:3">
      <c r="C2062" s="49"/>
    </row>
    <row r="2063" s="37" customFormat="1" spans="3:3">
      <c r="C2063" s="49"/>
    </row>
    <row r="2064" s="37" customFormat="1" spans="3:3">
      <c r="C2064" s="49"/>
    </row>
    <row r="2065" s="37" customFormat="1" spans="3:3">
      <c r="C2065" s="49"/>
    </row>
    <row r="2066" s="37" customFormat="1" spans="3:3">
      <c r="C2066" s="49"/>
    </row>
    <row r="2067" s="37" customFormat="1" spans="3:3">
      <c r="C2067" s="49"/>
    </row>
    <row r="2068" s="37" customFormat="1" spans="3:3">
      <c r="C2068" s="49"/>
    </row>
    <row r="2069" s="37" customFormat="1" spans="3:3">
      <c r="C2069" s="49"/>
    </row>
    <row r="2070" s="37" customFormat="1" spans="3:3">
      <c r="C2070" s="49"/>
    </row>
    <row r="2071" s="37" customFormat="1" spans="3:3">
      <c r="C2071" s="49"/>
    </row>
    <row r="2072" s="37" customFormat="1" spans="3:3">
      <c r="C2072" s="49"/>
    </row>
    <row r="2073" s="37" customFormat="1" spans="3:3">
      <c r="C2073" s="49"/>
    </row>
    <row r="2074" s="37" customFormat="1" spans="3:3">
      <c r="C2074" s="49"/>
    </row>
    <row r="2075" s="37" customFormat="1" spans="3:3">
      <c r="C2075" s="49"/>
    </row>
    <row r="2076" s="37" customFormat="1" spans="3:3">
      <c r="C2076" s="49"/>
    </row>
    <row r="2077" s="37" customFormat="1" spans="3:3">
      <c r="C2077" s="49"/>
    </row>
    <row r="2078" s="37" customFormat="1" spans="3:3">
      <c r="C2078" s="49"/>
    </row>
    <row r="2079" s="37" customFormat="1" spans="3:3">
      <c r="C2079" s="49"/>
    </row>
    <row r="2080" s="37" customFormat="1" spans="3:3">
      <c r="C2080" s="49"/>
    </row>
    <row r="2081" s="37" customFormat="1" spans="3:3">
      <c r="C2081" s="49"/>
    </row>
    <row r="2082" s="37" customFormat="1" spans="3:3">
      <c r="C2082" s="49"/>
    </row>
    <row r="2083" s="37" customFormat="1" spans="3:3">
      <c r="C2083" s="49"/>
    </row>
    <row r="2084" s="37" customFormat="1" spans="3:3">
      <c r="C2084" s="49"/>
    </row>
    <row r="2085" s="37" customFormat="1" spans="3:3">
      <c r="C2085" s="49"/>
    </row>
    <row r="2086" s="37" customFormat="1" spans="3:3">
      <c r="C2086" s="49"/>
    </row>
    <row r="2087" s="37" customFormat="1" spans="3:3">
      <c r="C2087" s="49"/>
    </row>
    <row r="2088" s="37" customFormat="1" spans="3:3">
      <c r="C2088" s="49"/>
    </row>
    <row r="2089" s="37" customFormat="1" spans="3:3">
      <c r="C2089" s="49"/>
    </row>
    <row r="2090" s="37" customFormat="1" spans="3:3">
      <c r="C2090" s="49"/>
    </row>
    <row r="2091" s="37" customFormat="1" spans="3:3">
      <c r="C2091" s="49"/>
    </row>
    <row r="2092" s="37" customFormat="1" spans="3:3">
      <c r="C2092" s="49"/>
    </row>
    <row r="2093" s="37" customFormat="1" spans="3:3">
      <c r="C2093" s="49"/>
    </row>
    <row r="2094" s="37" customFormat="1" spans="3:3">
      <c r="C2094" s="49"/>
    </row>
    <row r="2095" s="37" customFormat="1" spans="3:3">
      <c r="C2095" s="49"/>
    </row>
    <row r="2096" s="37" customFormat="1" spans="3:3">
      <c r="C2096" s="49"/>
    </row>
    <row r="2097" s="37" customFormat="1" spans="3:3">
      <c r="C2097" s="49"/>
    </row>
    <row r="2098" s="37" customFormat="1" spans="3:3">
      <c r="C2098" s="49"/>
    </row>
    <row r="2099" s="37" customFormat="1" spans="3:3">
      <c r="C2099" s="49"/>
    </row>
    <row r="2100" s="37" customFormat="1" spans="3:3">
      <c r="C2100" s="49"/>
    </row>
    <row r="2101" s="37" customFormat="1" spans="3:3">
      <c r="C2101" s="49"/>
    </row>
    <row r="2102" s="37" customFormat="1" spans="3:3">
      <c r="C2102" s="49"/>
    </row>
    <row r="2103" s="37" customFormat="1" spans="3:3">
      <c r="C2103" s="49"/>
    </row>
    <row r="2104" s="37" customFormat="1" spans="3:3">
      <c r="C2104" s="49"/>
    </row>
    <row r="2105" s="37" customFormat="1" spans="3:3">
      <c r="C2105" s="49"/>
    </row>
    <row r="2106" s="37" customFormat="1" spans="3:3">
      <c r="C2106" s="49"/>
    </row>
    <row r="2107" s="37" customFormat="1" spans="3:3">
      <c r="C2107" s="49"/>
    </row>
    <row r="2108" s="37" customFormat="1" spans="3:3">
      <c r="C2108" s="49"/>
    </row>
    <row r="2109" s="37" customFormat="1" spans="3:3">
      <c r="C2109" s="49"/>
    </row>
    <row r="2110" s="37" customFormat="1" spans="3:3">
      <c r="C2110" s="49"/>
    </row>
    <row r="2111" s="37" customFormat="1" spans="3:3">
      <c r="C2111" s="49"/>
    </row>
    <row r="2112" s="37" customFormat="1" spans="3:3">
      <c r="C2112" s="49"/>
    </row>
    <row r="2113" s="37" customFormat="1" spans="3:3">
      <c r="C2113" s="49"/>
    </row>
    <row r="2114" s="37" customFormat="1" spans="3:3">
      <c r="C2114" s="49"/>
    </row>
    <row r="2115" s="37" customFormat="1" spans="3:3">
      <c r="C2115" s="49"/>
    </row>
    <row r="2116" s="37" customFormat="1" spans="3:3">
      <c r="C2116" s="49"/>
    </row>
    <row r="2117" s="37" customFormat="1" spans="3:3">
      <c r="C2117" s="49"/>
    </row>
    <row r="2118" s="37" customFormat="1" spans="3:3">
      <c r="C2118" s="49"/>
    </row>
    <row r="2119" s="37" customFormat="1" spans="3:3">
      <c r="C2119" s="49"/>
    </row>
    <row r="2120" s="37" customFormat="1" spans="3:3">
      <c r="C2120" s="49"/>
    </row>
    <row r="2121" s="37" customFormat="1" spans="3:3">
      <c r="C2121" s="49"/>
    </row>
    <row r="2122" s="37" customFormat="1" spans="3:3">
      <c r="C2122" s="49"/>
    </row>
    <row r="2123" s="37" customFormat="1" spans="3:3">
      <c r="C2123" s="49"/>
    </row>
    <row r="2124" s="37" customFormat="1" spans="3:3">
      <c r="C2124" s="49"/>
    </row>
    <row r="2125" s="37" customFormat="1" spans="3:3">
      <c r="C2125" s="49"/>
    </row>
    <row r="2126" s="37" customFormat="1" spans="3:3">
      <c r="C2126" s="49"/>
    </row>
    <row r="2127" s="37" customFormat="1" spans="3:3">
      <c r="C2127" s="49"/>
    </row>
    <row r="2128" s="37" customFormat="1" spans="3:3">
      <c r="C2128" s="49"/>
    </row>
    <row r="2129" s="37" customFormat="1" spans="3:3">
      <c r="C2129" s="49"/>
    </row>
    <row r="2130" s="37" customFormat="1" spans="3:3">
      <c r="C2130" s="49"/>
    </row>
    <row r="2131" s="37" customFormat="1" spans="3:3">
      <c r="C2131" s="49"/>
    </row>
    <row r="2132" s="37" customFormat="1" spans="3:3">
      <c r="C2132" s="49"/>
    </row>
    <row r="2133" s="37" customFormat="1" spans="3:3">
      <c r="C2133" s="49"/>
    </row>
    <row r="2134" s="37" customFormat="1" spans="3:3">
      <c r="C2134" s="49"/>
    </row>
    <row r="2135" s="37" customFormat="1" spans="3:3">
      <c r="C2135" s="49"/>
    </row>
    <row r="2136" s="37" customFormat="1" spans="3:3">
      <c r="C2136" s="49"/>
    </row>
    <row r="2137" s="37" customFormat="1" spans="3:3">
      <c r="C2137" s="49"/>
    </row>
    <row r="2138" s="37" customFormat="1" spans="3:3">
      <c r="C2138" s="49"/>
    </row>
    <row r="2139" s="37" customFormat="1" spans="3:3">
      <c r="C2139" s="49"/>
    </row>
    <row r="2140" s="37" customFormat="1" spans="3:3">
      <c r="C2140" s="49"/>
    </row>
    <row r="2141" s="37" customFormat="1" spans="3:3">
      <c r="C2141" s="49"/>
    </row>
    <row r="2142" s="37" customFormat="1" spans="3:3">
      <c r="C2142" s="49"/>
    </row>
    <row r="2143" s="37" customFormat="1" spans="3:3">
      <c r="C2143" s="49"/>
    </row>
    <row r="2144" s="37" customFormat="1" spans="3:3">
      <c r="C2144" s="49"/>
    </row>
    <row r="2145" s="37" customFormat="1" spans="3:3">
      <c r="C2145" s="49"/>
    </row>
    <row r="2146" s="37" customFormat="1" spans="3:3">
      <c r="C2146" s="49"/>
    </row>
    <row r="2147" s="37" customFormat="1" spans="3:3">
      <c r="C2147" s="49"/>
    </row>
    <row r="2148" s="37" customFormat="1" spans="3:3">
      <c r="C2148" s="49"/>
    </row>
    <row r="2149" s="37" customFormat="1" spans="3:3">
      <c r="C2149" s="49"/>
    </row>
    <row r="2150" s="37" customFormat="1" spans="3:3">
      <c r="C2150" s="49"/>
    </row>
    <row r="2151" s="37" customFormat="1" spans="3:3">
      <c r="C2151" s="49"/>
    </row>
    <row r="2152" s="37" customFormat="1" spans="3:3">
      <c r="C2152" s="49"/>
    </row>
    <row r="2153" s="37" customFormat="1" spans="3:3">
      <c r="C2153" s="49"/>
    </row>
    <row r="2154" s="37" customFormat="1" spans="3:3">
      <c r="C2154" s="49"/>
    </row>
    <row r="2155" s="37" customFormat="1" spans="3:3">
      <c r="C2155" s="49"/>
    </row>
    <row r="2156" s="37" customFormat="1" spans="3:3">
      <c r="C2156" s="49"/>
    </row>
    <row r="2157" s="37" customFormat="1" spans="3:3">
      <c r="C2157" s="49"/>
    </row>
    <row r="2158" s="37" customFormat="1" spans="3:3">
      <c r="C2158" s="49"/>
    </row>
    <row r="2159" s="37" customFormat="1" spans="3:3">
      <c r="C2159" s="49"/>
    </row>
    <row r="2160" s="37" customFormat="1" spans="3:3">
      <c r="C2160" s="49"/>
    </row>
    <row r="2161" s="37" customFormat="1" spans="3:3">
      <c r="C2161" s="49"/>
    </row>
    <row r="2162" s="37" customFormat="1" spans="3:3">
      <c r="C2162" s="49"/>
    </row>
    <row r="2163" s="37" customFormat="1" spans="3:3">
      <c r="C2163" s="49"/>
    </row>
    <row r="2164" s="37" customFormat="1" spans="3:3">
      <c r="C2164" s="49"/>
    </row>
    <row r="2165" s="37" customFormat="1" spans="3:3">
      <c r="C2165" s="49"/>
    </row>
    <row r="2166" s="37" customFormat="1" spans="3:3">
      <c r="C2166" s="49"/>
    </row>
    <row r="2167" s="37" customFormat="1" spans="3:3">
      <c r="C2167" s="49"/>
    </row>
    <row r="2168" s="37" customFormat="1" spans="3:3">
      <c r="C2168" s="49"/>
    </row>
    <row r="2169" s="37" customFormat="1" spans="3:3">
      <c r="C2169" s="49"/>
    </row>
    <row r="2170" s="37" customFormat="1" spans="3:3">
      <c r="C2170" s="49"/>
    </row>
    <row r="2171" s="37" customFormat="1" spans="3:3">
      <c r="C2171" s="49"/>
    </row>
    <row r="2172" s="37" customFormat="1" spans="3:3">
      <c r="C2172" s="49"/>
    </row>
    <row r="2173" s="37" customFormat="1" spans="3:3">
      <c r="C2173" s="49"/>
    </row>
    <row r="2174" s="37" customFormat="1" spans="3:3">
      <c r="C2174" s="49"/>
    </row>
    <row r="2175" s="37" customFormat="1" spans="3:3">
      <c r="C2175" s="49"/>
    </row>
    <row r="2176" s="37" customFormat="1" spans="3:3">
      <c r="C2176" s="49"/>
    </row>
    <row r="2177" s="37" customFormat="1" spans="3:3">
      <c r="C2177" s="49"/>
    </row>
    <row r="2178" s="37" customFormat="1" spans="3:3">
      <c r="C2178" s="49"/>
    </row>
    <row r="2179" s="37" customFormat="1" spans="3:3">
      <c r="C2179" s="49"/>
    </row>
    <row r="2180" s="37" customFormat="1" spans="3:3">
      <c r="C2180" s="49"/>
    </row>
    <row r="2181" s="37" customFormat="1" spans="3:3">
      <c r="C2181" s="49"/>
    </row>
    <row r="2182" s="37" customFormat="1" spans="3:3">
      <c r="C2182" s="49"/>
    </row>
    <row r="2183" s="37" customFormat="1" spans="3:3">
      <c r="C2183" s="49"/>
    </row>
    <row r="2184" s="37" customFormat="1" spans="3:3">
      <c r="C2184" s="49"/>
    </row>
    <row r="2185" s="37" customFormat="1" spans="3:3">
      <c r="C2185" s="49"/>
    </row>
    <row r="2186" s="37" customFormat="1" spans="3:3">
      <c r="C2186" s="49"/>
    </row>
    <row r="2187" s="37" customFormat="1" spans="3:3">
      <c r="C2187" s="49"/>
    </row>
    <row r="2188" s="37" customFormat="1" spans="3:3">
      <c r="C2188" s="49"/>
    </row>
    <row r="2189" s="37" customFormat="1" spans="3:3">
      <c r="C2189" s="49"/>
    </row>
    <row r="2190" s="37" customFormat="1" spans="3:3">
      <c r="C2190" s="49"/>
    </row>
    <row r="2191" s="37" customFormat="1" spans="3:3">
      <c r="C2191" s="49"/>
    </row>
    <row r="2192" s="37" customFormat="1" spans="3:3">
      <c r="C2192" s="49"/>
    </row>
    <row r="2193" s="37" customFormat="1" spans="3:3">
      <c r="C2193" s="49"/>
    </row>
    <row r="2194" s="37" customFormat="1" spans="3:3">
      <c r="C2194" s="49"/>
    </row>
    <row r="2195" s="37" customFormat="1" spans="3:3">
      <c r="C2195" s="49"/>
    </row>
    <row r="2196" s="37" customFormat="1" spans="3:3">
      <c r="C2196" s="49"/>
    </row>
    <row r="2197" s="37" customFormat="1" spans="3:3">
      <c r="C2197" s="49"/>
    </row>
    <row r="2198" s="37" customFormat="1" spans="3:3">
      <c r="C2198" s="49"/>
    </row>
    <row r="2199" s="37" customFormat="1" spans="3:3">
      <c r="C2199" s="49"/>
    </row>
    <row r="2200" s="37" customFormat="1" spans="3:3">
      <c r="C2200" s="49"/>
    </row>
    <row r="2201" s="37" customFormat="1" spans="3:3">
      <c r="C2201" s="49"/>
    </row>
    <row r="2202" s="37" customFormat="1" spans="3:3">
      <c r="C2202" s="49"/>
    </row>
    <row r="2203" s="37" customFormat="1" spans="3:3">
      <c r="C2203" s="49"/>
    </row>
    <row r="2204" s="37" customFormat="1" spans="3:3">
      <c r="C2204" s="49"/>
    </row>
    <row r="2205" s="37" customFormat="1" spans="3:3">
      <c r="C2205" s="49"/>
    </row>
    <row r="2206" s="37" customFormat="1" spans="3:3">
      <c r="C2206" s="49"/>
    </row>
    <row r="2207" s="37" customFormat="1" spans="3:3">
      <c r="C2207" s="49"/>
    </row>
    <row r="2208" s="37" customFormat="1" spans="3:3">
      <c r="C2208" s="49"/>
    </row>
    <row r="2209" s="37" customFormat="1" spans="3:3">
      <c r="C2209" s="49"/>
    </row>
    <row r="2210" s="37" customFormat="1" spans="3:3">
      <c r="C2210" s="49"/>
    </row>
    <row r="2211" s="37" customFormat="1" spans="3:3">
      <c r="C2211" s="49"/>
    </row>
    <row r="2212" s="37" customFormat="1" spans="3:3">
      <c r="C2212" s="49"/>
    </row>
    <row r="2213" s="37" customFormat="1" spans="3:3">
      <c r="C2213" s="49"/>
    </row>
    <row r="2214" s="37" customFormat="1" spans="3:3">
      <c r="C2214" s="49"/>
    </row>
    <row r="2215" s="37" customFormat="1" spans="3:3">
      <c r="C2215" s="49"/>
    </row>
    <row r="2216" s="37" customFormat="1" spans="3:3">
      <c r="C2216" s="49"/>
    </row>
    <row r="2217" s="37" customFormat="1" spans="3:3">
      <c r="C2217" s="49"/>
    </row>
    <row r="2218" s="37" customFormat="1" spans="3:3">
      <c r="C2218" s="49"/>
    </row>
    <row r="2219" s="37" customFormat="1" spans="3:3">
      <c r="C2219" s="49"/>
    </row>
    <row r="2220" s="37" customFormat="1" spans="3:3">
      <c r="C2220" s="49"/>
    </row>
    <row r="2221" s="37" customFormat="1" spans="3:3">
      <c r="C2221" s="49"/>
    </row>
    <row r="2222" s="37" customFormat="1" spans="3:3">
      <c r="C2222" s="49"/>
    </row>
    <row r="2223" s="37" customFormat="1" spans="3:3">
      <c r="C2223" s="49"/>
    </row>
    <row r="2224" s="37" customFormat="1" spans="3:3">
      <c r="C2224" s="49"/>
    </row>
    <row r="2225" s="37" customFormat="1" spans="3:3">
      <c r="C2225" s="49"/>
    </row>
    <row r="2226" s="37" customFormat="1" spans="3:3">
      <c r="C2226" s="49"/>
    </row>
    <row r="2227" s="37" customFormat="1" spans="3:3">
      <c r="C2227" s="49"/>
    </row>
    <row r="2228" s="37" customFormat="1" spans="3:3">
      <c r="C2228" s="49"/>
    </row>
    <row r="2229" s="37" customFormat="1" spans="3:3">
      <c r="C2229" s="49"/>
    </row>
    <row r="2230" s="37" customFormat="1" spans="3:3">
      <c r="C2230" s="49"/>
    </row>
    <row r="2231" s="37" customFormat="1" spans="3:3">
      <c r="C2231" s="49"/>
    </row>
    <row r="2232" s="37" customFormat="1" spans="3:3">
      <c r="C2232" s="49"/>
    </row>
    <row r="2233" s="37" customFormat="1" spans="3:3">
      <c r="C2233" s="49"/>
    </row>
    <row r="2234" s="37" customFormat="1" spans="3:3">
      <c r="C2234" s="49"/>
    </row>
    <row r="2235" s="37" customFormat="1" spans="3:3">
      <c r="C2235" s="49"/>
    </row>
    <row r="2236" s="37" customFormat="1" spans="3:3">
      <c r="C2236" s="49"/>
    </row>
    <row r="2237" s="37" customFormat="1" spans="3:3">
      <c r="C2237" s="49"/>
    </row>
    <row r="2238" s="37" customFormat="1" spans="3:3">
      <c r="C2238" s="49"/>
    </row>
    <row r="2239" s="37" customFormat="1" spans="3:3">
      <c r="C2239" s="49"/>
    </row>
    <row r="2240" s="37" customFormat="1" spans="3:3">
      <c r="C2240" s="49"/>
    </row>
    <row r="2241" s="37" customFormat="1" spans="3:3">
      <c r="C2241" s="49"/>
    </row>
    <row r="2242" s="37" customFormat="1" spans="3:3">
      <c r="C2242" s="49"/>
    </row>
    <row r="2243" s="37" customFormat="1" spans="3:3">
      <c r="C2243" s="49"/>
    </row>
    <row r="2244" s="37" customFormat="1" spans="3:3">
      <c r="C2244" s="49"/>
    </row>
    <row r="2245" s="37" customFormat="1" spans="3:3">
      <c r="C2245" s="49"/>
    </row>
    <row r="2246" s="37" customFormat="1" spans="3:3">
      <c r="C2246" s="49"/>
    </row>
    <row r="2247" s="37" customFormat="1" spans="3:3">
      <c r="C2247" s="49"/>
    </row>
    <row r="2248" s="37" customFormat="1" spans="3:3">
      <c r="C2248" s="49"/>
    </row>
    <row r="2249" s="37" customFormat="1" spans="3:3">
      <c r="C2249" s="49"/>
    </row>
    <row r="2250" s="37" customFormat="1" spans="3:3">
      <c r="C2250" s="49"/>
    </row>
    <row r="2251" s="37" customFormat="1" spans="3:3">
      <c r="C2251" s="49"/>
    </row>
    <row r="2252" s="37" customFormat="1" spans="3:3">
      <c r="C2252" s="49"/>
    </row>
    <row r="2253" s="37" customFormat="1" spans="3:3">
      <c r="C2253" s="49"/>
    </row>
    <row r="2254" s="37" customFormat="1" spans="3:3">
      <c r="C2254" s="49"/>
    </row>
    <row r="2255" s="37" customFormat="1" spans="3:3">
      <c r="C2255" s="49"/>
    </row>
    <row r="2256" s="37" customFormat="1" spans="3:3">
      <c r="C2256" s="49"/>
    </row>
    <row r="2257" s="37" customFormat="1" spans="3:3">
      <c r="C2257" s="49"/>
    </row>
    <row r="2258" s="37" customFormat="1" spans="3:3">
      <c r="C2258" s="49"/>
    </row>
    <row r="2259" s="37" customFormat="1" spans="3:3">
      <c r="C2259" s="49"/>
    </row>
    <row r="2260" s="37" customFormat="1" spans="3:3">
      <c r="C2260" s="49"/>
    </row>
    <row r="2261" s="37" customFormat="1" spans="3:3">
      <c r="C2261" s="49"/>
    </row>
    <row r="2262" s="37" customFormat="1" spans="3:3">
      <c r="C2262" s="49"/>
    </row>
    <row r="2263" s="37" customFormat="1" spans="3:3">
      <c r="C2263" s="49"/>
    </row>
    <row r="2264" s="37" customFormat="1" spans="3:3">
      <c r="C2264" s="49"/>
    </row>
    <row r="2265" s="37" customFormat="1" spans="3:3">
      <c r="C2265" s="49"/>
    </row>
    <row r="2266" s="37" customFormat="1" spans="3:3">
      <c r="C2266" s="49"/>
    </row>
    <row r="2267" s="37" customFormat="1" spans="3:3">
      <c r="C2267" s="49"/>
    </row>
    <row r="2268" s="37" customFormat="1" spans="3:3">
      <c r="C2268" s="49"/>
    </row>
    <row r="2269" s="37" customFormat="1" spans="3:3">
      <c r="C2269" s="49"/>
    </row>
    <row r="2270" s="37" customFormat="1" spans="3:3">
      <c r="C2270" s="49"/>
    </row>
    <row r="2271" s="37" customFormat="1" spans="3:3">
      <c r="C2271" s="49"/>
    </row>
    <row r="2272" s="37" customFormat="1" spans="3:3">
      <c r="C2272" s="49"/>
    </row>
    <row r="2273" s="37" customFormat="1" spans="3:3">
      <c r="C2273" s="49"/>
    </row>
    <row r="2274" s="37" customFormat="1" spans="3:3">
      <c r="C2274" s="49"/>
    </row>
    <row r="2275" s="37" customFormat="1" spans="3:3">
      <c r="C2275" s="49"/>
    </row>
    <row r="2276" s="37" customFormat="1" spans="3:3">
      <c r="C2276" s="49"/>
    </row>
    <row r="2277" s="37" customFormat="1" spans="3:3">
      <c r="C2277" s="49"/>
    </row>
    <row r="2278" s="37" customFormat="1" spans="3:3">
      <c r="C2278" s="49"/>
    </row>
    <row r="2279" s="37" customFormat="1" spans="3:3">
      <c r="C2279" s="49"/>
    </row>
    <row r="2280" s="37" customFormat="1" spans="3:3">
      <c r="C2280" s="49"/>
    </row>
    <row r="2281" s="37" customFormat="1" spans="3:3">
      <c r="C2281" s="49"/>
    </row>
    <row r="2282" s="37" customFormat="1" spans="3:3">
      <c r="C2282" s="49"/>
    </row>
    <row r="2283" s="37" customFormat="1" spans="3:3">
      <c r="C2283" s="49"/>
    </row>
    <row r="2284" s="37" customFormat="1" spans="3:3">
      <c r="C2284" s="49"/>
    </row>
    <row r="2285" s="37" customFormat="1" spans="3:3">
      <c r="C2285" s="49"/>
    </row>
    <row r="2286" s="37" customFormat="1" spans="3:3">
      <c r="C2286" s="49"/>
    </row>
    <row r="2287" s="37" customFormat="1" spans="3:3">
      <c r="C2287" s="49"/>
    </row>
    <row r="2288" s="37" customFormat="1" spans="3:3">
      <c r="C2288" s="49"/>
    </row>
    <row r="2289" s="37" customFormat="1" spans="3:3">
      <c r="C2289" s="49"/>
    </row>
    <row r="2290" s="37" customFormat="1" spans="3:3">
      <c r="C2290" s="49"/>
    </row>
    <row r="2291" s="37" customFormat="1" spans="3:3">
      <c r="C2291" s="49"/>
    </row>
    <row r="2292" s="37" customFormat="1" spans="3:3">
      <c r="C2292" s="49"/>
    </row>
    <row r="2293" s="37" customFormat="1" spans="3:3">
      <c r="C2293" s="49"/>
    </row>
    <row r="2294" s="37" customFormat="1" spans="3:3">
      <c r="C2294" s="49"/>
    </row>
    <row r="2295" s="37" customFormat="1" spans="3:3">
      <c r="C2295" s="49"/>
    </row>
    <row r="2296" s="37" customFormat="1" spans="3:3">
      <c r="C2296" s="49"/>
    </row>
    <row r="2297" s="37" customFormat="1" spans="3:3">
      <c r="C2297" s="49"/>
    </row>
    <row r="2298" s="37" customFormat="1" spans="3:3">
      <c r="C2298" s="49"/>
    </row>
    <row r="2299" s="37" customFormat="1" spans="3:3">
      <c r="C2299" s="49"/>
    </row>
    <row r="2300" s="37" customFormat="1" spans="3:3">
      <c r="C2300" s="49"/>
    </row>
    <row r="2301" s="37" customFormat="1" spans="3:3">
      <c r="C2301" s="49"/>
    </row>
    <row r="2302" s="37" customFormat="1" spans="3:3">
      <c r="C2302" s="49"/>
    </row>
    <row r="2303" s="37" customFormat="1" spans="3:3">
      <c r="C2303" s="49"/>
    </row>
    <row r="2304" s="37" customFormat="1" spans="3:3">
      <c r="C2304" s="49"/>
    </row>
    <row r="2305" s="37" customFormat="1" spans="3:3">
      <c r="C2305" s="49"/>
    </row>
    <row r="2306" s="37" customFormat="1" spans="3:3">
      <c r="C2306" s="49"/>
    </row>
    <row r="2307" s="37" customFormat="1" spans="3:3">
      <c r="C2307" s="49"/>
    </row>
    <row r="2308" s="37" customFormat="1" spans="3:3">
      <c r="C2308" s="49"/>
    </row>
    <row r="2309" s="37" customFormat="1" spans="3:3">
      <c r="C2309" s="49"/>
    </row>
    <row r="2310" s="37" customFormat="1" spans="3:3">
      <c r="C2310" s="49"/>
    </row>
    <row r="2311" s="37" customFormat="1" spans="3:3">
      <c r="C2311" s="49"/>
    </row>
    <row r="2312" s="37" customFormat="1" spans="3:3">
      <c r="C2312" s="49"/>
    </row>
    <row r="2313" s="37" customFormat="1" spans="3:3">
      <c r="C2313" s="49"/>
    </row>
    <row r="2314" s="37" customFormat="1" spans="3:3">
      <c r="C2314" s="49"/>
    </row>
    <row r="2315" s="37" customFormat="1" spans="3:3">
      <c r="C2315" s="49"/>
    </row>
    <row r="2316" s="37" customFormat="1" spans="3:3">
      <c r="C2316" s="49"/>
    </row>
    <row r="2317" s="37" customFormat="1" spans="3:3">
      <c r="C2317" s="49"/>
    </row>
    <row r="2318" s="37" customFormat="1" spans="3:3">
      <c r="C2318" s="49"/>
    </row>
    <row r="2319" s="37" customFormat="1" spans="3:3">
      <c r="C2319" s="49"/>
    </row>
    <row r="2320" s="37" customFormat="1" spans="3:3">
      <c r="C2320" s="49"/>
    </row>
    <row r="2321" s="37" customFormat="1" spans="3:3">
      <c r="C2321" s="49"/>
    </row>
    <row r="2322" s="37" customFormat="1" spans="3:3">
      <c r="C2322" s="49"/>
    </row>
    <row r="2323" s="37" customFormat="1" spans="3:3">
      <c r="C2323" s="49"/>
    </row>
    <row r="2324" s="37" customFormat="1" spans="3:3">
      <c r="C2324" s="49"/>
    </row>
    <row r="2325" s="37" customFormat="1" spans="3:3">
      <c r="C2325" s="49"/>
    </row>
    <row r="2326" s="37" customFormat="1" spans="3:3">
      <c r="C2326" s="49"/>
    </row>
    <row r="2327" s="37" customFormat="1" spans="3:3">
      <c r="C2327" s="49"/>
    </row>
    <row r="2328" s="37" customFormat="1" spans="3:3">
      <c r="C2328" s="49"/>
    </row>
    <row r="2329" s="37" customFormat="1" spans="3:3">
      <c r="C2329" s="49"/>
    </row>
    <row r="2330" s="37" customFormat="1" spans="3:3">
      <c r="C2330" s="49"/>
    </row>
    <row r="2331" s="37" customFormat="1" spans="3:3">
      <c r="C2331" s="49"/>
    </row>
    <row r="2332" s="37" customFormat="1" spans="3:3">
      <c r="C2332" s="49"/>
    </row>
    <row r="2333" s="37" customFormat="1" spans="3:3">
      <c r="C2333" s="49"/>
    </row>
    <row r="2334" s="37" customFormat="1" spans="3:3">
      <c r="C2334" s="49"/>
    </row>
    <row r="2335" s="37" customFormat="1" spans="3:3">
      <c r="C2335" s="49"/>
    </row>
    <row r="2336" s="37" customFormat="1" spans="3:3">
      <c r="C2336" s="49"/>
    </row>
    <row r="2337" s="37" customFormat="1" spans="3:3">
      <c r="C2337" s="49"/>
    </row>
    <row r="2338" s="37" customFormat="1" spans="3:3">
      <c r="C2338" s="49"/>
    </row>
    <row r="2339" s="37" customFormat="1" spans="3:3">
      <c r="C2339" s="49"/>
    </row>
    <row r="2340" s="37" customFormat="1" spans="3:3">
      <c r="C2340" s="49"/>
    </row>
    <row r="2341" s="37" customFormat="1" spans="3:3">
      <c r="C2341" s="49"/>
    </row>
    <row r="2342" s="37" customFormat="1" spans="3:3">
      <c r="C2342" s="49"/>
    </row>
    <row r="2343" s="37" customFormat="1" spans="3:3">
      <c r="C2343" s="49"/>
    </row>
    <row r="2344" s="37" customFormat="1" spans="3:3">
      <c r="C2344" s="49"/>
    </row>
    <row r="2345" s="37" customFormat="1" spans="3:3">
      <c r="C2345" s="49"/>
    </row>
    <row r="2346" s="37" customFormat="1" spans="3:3">
      <c r="C2346" s="49"/>
    </row>
    <row r="2347" s="37" customFormat="1" spans="3:3">
      <c r="C2347" s="49"/>
    </row>
    <row r="2348" s="37" customFormat="1" spans="3:3">
      <c r="C2348" s="49"/>
    </row>
    <row r="2349" s="37" customFormat="1" spans="3:3">
      <c r="C2349" s="49"/>
    </row>
    <row r="2350" s="37" customFormat="1" spans="3:3">
      <c r="C2350" s="49"/>
    </row>
    <row r="2351" s="37" customFormat="1" spans="3:3">
      <c r="C2351" s="49"/>
    </row>
    <row r="2352" s="37" customFormat="1" spans="3:3">
      <c r="C2352" s="49"/>
    </row>
    <row r="2353" s="37" customFormat="1" spans="3:3">
      <c r="C2353" s="49"/>
    </row>
    <row r="2354" s="37" customFormat="1" spans="3:3">
      <c r="C2354" s="49"/>
    </row>
    <row r="2355" s="37" customFormat="1" spans="3:3">
      <c r="C2355" s="49"/>
    </row>
    <row r="2356" s="37" customFormat="1" spans="3:3">
      <c r="C2356" s="49"/>
    </row>
    <row r="2357" s="37" customFormat="1" spans="3:3">
      <c r="C2357" s="49"/>
    </row>
    <row r="2358" s="37" customFormat="1" spans="3:3">
      <c r="C2358" s="49"/>
    </row>
    <row r="2359" s="37" customFormat="1" spans="3:3">
      <c r="C2359" s="49"/>
    </row>
    <row r="2360" s="37" customFormat="1" spans="3:3">
      <c r="C2360" s="49"/>
    </row>
    <row r="2361" s="37" customFormat="1" spans="3:3">
      <c r="C2361" s="49"/>
    </row>
    <row r="2362" s="37" customFormat="1" spans="3:3">
      <c r="C2362" s="49"/>
    </row>
    <row r="2363" s="37" customFormat="1" spans="3:3">
      <c r="C2363" s="49"/>
    </row>
    <row r="2364" s="37" customFormat="1" spans="3:3">
      <c r="C2364" s="49"/>
    </row>
    <row r="2365" s="37" customFormat="1" spans="3:3">
      <c r="C2365" s="49"/>
    </row>
    <row r="2366" s="37" customFormat="1" spans="3:3">
      <c r="C2366" s="49"/>
    </row>
    <row r="2367" s="37" customFormat="1" spans="3:3">
      <c r="C2367" s="49"/>
    </row>
    <row r="2368" s="37" customFormat="1" spans="3:3">
      <c r="C2368" s="49"/>
    </row>
    <row r="2369" s="37" customFormat="1" spans="3:3">
      <c r="C2369" s="49"/>
    </row>
    <row r="2370" s="37" customFormat="1" spans="3:3">
      <c r="C2370" s="49"/>
    </row>
    <row r="2371" s="37" customFormat="1" spans="3:3">
      <c r="C2371" s="49"/>
    </row>
    <row r="2372" s="37" customFormat="1" spans="3:3">
      <c r="C2372" s="49"/>
    </row>
    <row r="2373" s="37" customFormat="1" spans="3:3">
      <c r="C2373" s="49"/>
    </row>
    <row r="2374" s="37" customFormat="1" spans="3:3">
      <c r="C2374" s="49"/>
    </row>
    <row r="2375" s="37" customFormat="1" spans="3:3">
      <c r="C2375" s="49"/>
    </row>
    <row r="2376" s="37" customFormat="1" spans="3:3">
      <c r="C2376" s="49"/>
    </row>
    <row r="2377" s="37" customFormat="1" spans="3:3">
      <c r="C2377" s="49"/>
    </row>
    <row r="2378" s="37" customFormat="1" spans="3:3">
      <c r="C2378" s="49"/>
    </row>
    <row r="2379" s="37" customFormat="1" spans="3:3">
      <c r="C2379" s="49"/>
    </row>
    <row r="2380" s="37" customFormat="1" spans="3:3">
      <c r="C2380" s="49"/>
    </row>
    <row r="2381" s="37" customFormat="1" spans="3:3">
      <c r="C2381" s="49"/>
    </row>
    <row r="2382" s="37" customFormat="1" spans="3:3">
      <c r="C2382" s="49"/>
    </row>
    <row r="2383" s="37" customFormat="1" spans="3:3">
      <c r="C2383" s="49"/>
    </row>
    <row r="2384" s="37" customFormat="1" spans="3:3">
      <c r="C2384" s="49"/>
    </row>
    <row r="2385" s="37" customFormat="1" spans="3:3">
      <c r="C2385" s="49"/>
    </row>
    <row r="2386" s="37" customFormat="1" spans="3:3">
      <c r="C2386" s="49"/>
    </row>
    <row r="2387" s="37" customFormat="1" spans="3:3">
      <c r="C2387" s="49"/>
    </row>
    <row r="2388" s="37" customFormat="1" spans="3:3">
      <c r="C2388" s="49"/>
    </row>
    <row r="2389" s="37" customFormat="1" spans="3:3">
      <c r="C2389" s="49"/>
    </row>
    <row r="2390" s="37" customFormat="1" spans="3:3">
      <c r="C2390" s="49"/>
    </row>
    <row r="2391" s="37" customFormat="1" spans="3:3">
      <c r="C2391" s="49"/>
    </row>
    <row r="2392" s="37" customFormat="1" spans="3:3">
      <c r="C2392" s="49"/>
    </row>
    <row r="2393" s="37" customFormat="1" spans="3:3">
      <c r="C2393" s="49"/>
    </row>
    <row r="2394" s="37" customFormat="1" spans="3:3">
      <c r="C2394" s="49"/>
    </row>
    <row r="2395" s="37" customFormat="1" spans="3:3">
      <c r="C2395" s="49"/>
    </row>
    <row r="2396" s="37" customFormat="1" spans="3:3">
      <c r="C2396" s="49"/>
    </row>
    <row r="2397" s="37" customFormat="1" spans="3:3">
      <c r="C2397" s="49"/>
    </row>
    <row r="2398" s="37" customFormat="1" spans="3:3">
      <c r="C2398" s="49"/>
    </row>
    <row r="2399" s="37" customFormat="1" spans="3:3">
      <c r="C2399" s="49"/>
    </row>
    <row r="2400" s="37" customFormat="1" spans="3:3">
      <c r="C2400" s="49"/>
    </row>
    <row r="2401" s="37" customFormat="1" spans="3:3">
      <c r="C2401" s="49"/>
    </row>
    <row r="2402" s="37" customFormat="1" spans="3:3">
      <c r="C2402" s="49"/>
    </row>
    <row r="2403" s="37" customFormat="1" spans="3:3">
      <c r="C2403" s="49"/>
    </row>
    <row r="2404" s="37" customFormat="1" spans="3:3">
      <c r="C2404" s="49"/>
    </row>
    <row r="2405" s="37" customFormat="1" spans="3:3">
      <c r="C2405" s="49"/>
    </row>
    <row r="2406" s="37" customFormat="1" spans="3:3">
      <c r="C2406" s="49"/>
    </row>
    <row r="2407" s="37" customFormat="1" spans="3:3">
      <c r="C2407" s="49"/>
    </row>
    <row r="2408" s="37" customFormat="1" spans="3:3">
      <c r="C2408" s="49"/>
    </row>
    <row r="2409" s="37" customFormat="1" spans="3:3">
      <c r="C2409" s="49"/>
    </row>
    <row r="2410" s="37" customFormat="1" spans="3:3">
      <c r="C2410" s="49"/>
    </row>
    <row r="2411" s="37" customFormat="1" spans="3:3">
      <c r="C2411" s="49"/>
    </row>
    <row r="2412" s="37" customFormat="1" spans="3:3">
      <c r="C2412" s="49"/>
    </row>
    <row r="2413" s="37" customFormat="1" spans="3:3">
      <c r="C2413" s="49"/>
    </row>
    <row r="2414" s="37" customFormat="1" spans="3:3">
      <c r="C2414" s="49"/>
    </row>
    <row r="2415" s="37" customFormat="1" spans="3:3">
      <c r="C2415" s="49"/>
    </row>
    <row r="2416" s="37" customFormat="1" spans="3:3">
      <c r="C2416" s="49"/>
    </row>
    <row r="2417" s="37" customFormat="1" spans="3:3">
      <c r="C2417" s="49"/>
    </row>
    <row r="2418" s="37" customFormat="1" spans="3:3">
      <c r="C2418" s="49"/>
    </row>
    <row r="2419" s="37" customFormat="1" spans="3:3">
      <c r="C2419" s="49"/>
    </row>
    <row r="2420" s="37" customFormat="1" spans="3:3">
      <c r="C2420" s="49"/>
    </row>
    <row r="2421" s="37" customFormat="1" spans="3:3">
      <c r="C2421" s="49"/>
    </row>
    <row r="2422" s="37" customFormat="1" spans="3:3">
      <c r="C2422" s="49"/>
    </row>
    <row r="2423" s="37" customFormat="1" spans="3:3">
      <c r="C2423" s="49"/>
    </row>
    <row r="2424" s="37" customFormat="1" spans="3:3">
      <c r="C2424" s="49"/>
    </row>
    <row r="2425" s="37" customFormat="1" spans="3:3">
      <c r="C2425" s="49"/>
    </row>
    <row r="2426" s="37" customFormat="1" spans="3:3">
      <c r="C2426" s="49"/>
    </row>
    <row r="2427" s="37" customFormat="1" spans="3:3">
      <c r="C2427" s="49"/>
    </row>
    <row r="2428" s="37" customFormat="1" spans="3:3">
      <c r="C2428" s="49"/>
    </row>
    <row r="2429" s="37" customFormat="1" spans="3:3">
      <c r="C2429" s="49"/>
    </row>
    <row r="2430" s="37" customFormat="1" spans="3:3">
      <c r="C2430" s="49"/>
    </row>
    <row r="2431" s="37" customFormat="1" spans="3:3">
      <c r="C2431" s="49"/>
    </row>
    <row r="2432" s="37" customFormat="1" spans="3:3">
      <c r="C2432" s="49"/>
    </row>
    <row r="2433" s="37" customFormat="1" spans="3:3">
      <c r="C2433" s="49"/>
    </row>
    <row r="2434" s="37" customFormat="1" spans="3:3">
      <c r="C2434" s="49"/>
    </row>
    <row r="2435" s="37" customFormat="1" spans="3:3">
      <c r="C2435" s="49"/>
    </row>
    <row r="2436" s="37" customFormat="1" spans="3:3">
      <c r="C2436" s="49"/>
    </row>
    <row r="2437" s="37" customFormat="1" spans="3:3">
      <c r="C2437" s="49"/>
    </row>
    <row r="2438" s="37" customFormat="1" spans="3:3">
      <c r="C2438" s="49"/>
    </row>
    <row r="2439" s="37" customFormat="1" spans="3:3">
      <c r="C2439" s="49"/>
    </row>
    <row r="2440" s="37" customFormat="1" spans="3:3">
      <c r="C2440" s="49"/>
    </row>
    <row r="2441" s="37" customFormat="1" spans="3:3">
      <c r="C2441" s="49"/>
    </row>
    <row r="2442" s="37" customFormat="1" spans="3:3">
      <c r="C2442" s="49"/>
    </row>
    <row r="2443" s="37" customFormat="1" spans="3:3">
      <c r="C2443" s="49"/>
    </row>
    <row r="2444" s="37" customFormat="1" spans="3:3">
      <c r="C2444" s="49"/>
    </row>
    <row r="2445" s="37" customFormat="1" spans="3:3">
      <c r="C2445" s="49"/>
    </row>
    <row r="2446" s="37" customFormat="1" spans="3:3">
      <c r="C2446" s="49"/>
    </row>
    <row r="2447" s="37" customFormat="1" spans="3:3">
      <c r="C2447" s="49"/>
    </row>
    <row r="2448" s="37" customFormat="1" spans="3:3">
      <c r="C2448" s="49"/>
    </row>
    <row r="2449" s="37" customFormat="1" spans="3:3">
      <c r="C2449" s="49"/>
    </row>
    <row r="2450" s="37" customFormat="1" spans="3:3">
      <c r="C2450" s="49"/>
    </row>
    <row r="2451" s="37" customFormat="1" spans="3:3">
      <c r="C2451" s="49"/>
    </row>
    <row r="2452" s="37" customFormat="1" spans="3:3">
      <c r="C2452" s="49"/>
    </row>
    <row r="2453" s="37" customFormat="1" spans="3:3">
      <c r="C2453" s="49"/>
    </row>
    <row r="2454" s="37" customFormat="1" spans="3:3">
      <c r="C2454" s="49"/>
    </row>
    <row r="2455" s="37" customFormat="1" spans="3:3">
      <c r="C2455" s="49"/>
    </row>
    <row r="2456" s="37" customFormat="1" spans="3:3">
      <c r="C2456" s="49"/>
    </row>
    <row r="2457" s="37" customFormat="1" spans="3:3">
      <c r="C2457" s="49"/>
    </row>
    <row r="2458" s="37" customFormat="1" spans="3:3">
      <c r="C2458" s="49"/>
    </row>
    <row r="2459" s="37" customFormat="1" spans="3:3">
      <c r="C2459" s="49"/>
    </row>
    <row r="2460" s="37" customFormat="1" spans="3:3">
      <c r="C2460" s="49"/>
    </row>
    <row r="2461" s="37" customFormat="1" spans="3:3">
      <c r="C2461" s="49"/>
    </row>
    <row r="2462" s="37" customFormat="1" spans="3:3">
      <c r="C2462" s="49"/>
    </row>
    <row r="2463" s="37" customFormat="1" spans="3:3">
      <c r="C2463" s="49"/>
    </row>
    <row r="2464" s="37" customFormat="1" spans="3:3">
      <c r="C2464" s="49"/>
    </row>
    <row r="2465" s="37" customFormat="1" spans="3:3">
      <c r="C2465" s="49"/>
    </row>
    <row r="2466" s="37" customFormat="1" spans="3:3">
      <c r="C2466" s="49"/>
    </row>
    <row r="2467" s="37" customFormat="1" spans="3:3">
      <c r="C2467" s="49"/>
    </row>
    <row r="2468" s="37" customFormat="1" spans="3:3">
      <c r="C2468" s="49"/>
    </row>
    <row r="2469" s="37" customFormat="1" spans="3:3">
      <c r="C2469" s="49"/>
    </row>
    <row r="2470" s="37" customFormat="1" spans="3:3">
      <c r="C2470" s="49"/>
    </row>
    <row r="2471" s="37" customFormat="1" spans="3:3">
      <c r="C2471" s="49"/>
    </row>
    <row r="2472" s="37" customFormat="1" spans="3:3">
      <c r="C2472" s="49"/>
    </row>
    <row r="2473" s="37" customFormat="1" spans="3:3">
      <c r="C2473" s="49"/>
    </row>
    <row r="2474" s="37" customFormat="1" spans="3:3">
      <c r="C2474" s="49"/>
    </row>
    <row r="2475" s="37" customFormat="1" spans="3:3">
      <c r="C2475" s="49"/>
    </row>
    <row r="2476" s="37" customFormat="1" spans="3:3">
      <c r="C2476" s="49"/>
    </row>
    <row r="2477" s="37" customFormat="1" spans="3:3">
      <c r="C2477" s="49"/>
    </row>
    <row r="2478" s="37" customFormat="1" spans="3:3">
      <c r="C2478" s="49"/>
    </row>
    <row r="2479" s="37" customFormat="1" spans="3:3">
      <c r="C2479" s="49"/>
    </row>
    <row r="2480" s="37" customFormat="1" spans="3:3">
      <c r="C2480" s="49"/>
    </row>
    <row r="2481" s="37" customFormat="1" spans="3:3">
      <c r="C2481" s="49"/>
    </row>
    <row r="2482" s="37" customFormat="1" spans="3:3">
      <c r="C2482" s="49"/>
    </row>
    <row r="2483" s="37" customFormat="1" spans="3:3">
      <c r="C2483" s="49"/>
    </row>
    <row r="2484" s="37" customFormat="1" spans="3:3">
      <c r="C2484" s="49"/>
    </row>
    <row r="2485" s="37" customFormat="1" spans="3:3">
      <c r="C2485" s="49"/>
    </row>
    <row r="2486" s="37" customFormat="1" spans="3:3">
      <c r="C2486" s="49"/>
    </row>
    <row r="2487" s="37" customFormat="1" spans="3:3">
      <c r="C2487" s="49"/>
    </row>
    <row r="2488" s="37" customFormat="1" spans="3:3">
      <c r="C2488" s="49"/>
    </row>
    <row r="2489" s="37" customFormat="1" spans="3:3">
      <c r="C2489" s="49"/>
    </row>
    <row r="2490" s="37" customFormat="1" spans="3:3">
      <c r="C2490" s="49"/>
    </row>
    <row r="2491" s="37" customFormat="1" spans="3:3">
      <c r="C2491" s="49"/>
    </row>
    <row r="2492" s="37" customFormat="1" spans="3:3">
      <c r="C2492" s="49"/>
    </row>
    <row r="2493" s="37" customFormat="1" spans="3:3">
      <c r="C2493" s="49"/>
    </row>
    <row r="2494" s="37" customFormat="1" spans="3:3">
      <c r="C2494" s="49"/>
    </row>
    <row r="2495" s="37" customFormat="1" spans="3:3">
      <c r="C2495" s="49"/>
    </row>
    <row r="2496" s="37" customFormat="1" spans="3:3">
      <c r="C2496" s="49"/>
    </row>
    <row r="2497" s="37" customFormat="1" spans="3:3">
      <c r="C2497" s="49"/>
    </row>
    <row r="2498" s="37" customFormat="1" spans="3:3">
      <c r="C2498" s="49"/>
    </row>
    <row r="2499" s="37" customFormat="1" spans="3:3">
      <c r="C2499" s="49"/>
    </row>
    <row r="2500" s="37" customFormat="1" spans="3:3">
      <c r="C2500" s="49"/>
    </row>
    <row r="2501" s="37" customFormat="1" spans="3:3">
      <c r="C2501" s="49"/>
    </row>
    <row r="2502" s="37" customFormat="1" spans="3:3">
      <c r="C2502" s="49"/>
    </row>
    <row r="2503" s="37" customFormat="1" spans="3:3">
      <c r="C2503" s="49"/>
    </row>
    <row r="2504" s="37" customFormat="1" spans="3:3">
      <c r="C2504" s="49"/>
    </row>
    <row r="2505" s="37" customFormat="1" spans="3:3">
      <c r="C2505" s="49"/>
    </row>
    <row r="2506" s="37" customFormat="1" spans="3:3">
      <c r="C2506" s="49"/>
    </row>
    <row r="2507" s="37" customFormat="1" spans="3:3">
      <c r="C2507" s="49"/>
    </row>
    <row r="2508" s="37" customFormat="1" spans="3:3">
      <c r="C2508" s="49"/>
    </row>
    <row r="2509" s="37" customFormat="1" spans="3:3">
      <c r="C2509" s="49"/>
    </row>
    <row r="2510" s="37" customFormat="1" spans="3:3">
      <c r="C2510" s="49"/>
    </row>
    <row r="2511" s="37" customFormat="1" spans="3:3">
      <c r="C2511" s="49"/>
    </row>
    <row r="2512" s="37" customFormat="1" spans="3:3">
      <c r="C2512" s="49"/>
    </row>
    <row r="2513" s="37" customFormat="1" spans="3:3">
      <c r="C2513" s="49"/>
    </row>
    <row r="2514" s="37" customFormat="1" spans="3:3">
      <c r="C2514" s="49"/>
    </row>
    <row r="2515" s="37" customFormat="1" spans="3:3">
      <c r="C2515" s="49"/>
    </row>
    <row r="2516" s="37" customFormat="1" spans="3:3">
      <c r="C2516" s="49"/>
    </row>
    <row r="2517" s="37" customFormat="1" spans="3:3">
      <c r="C2517" s="49"/>
    </row>
    <row r="2518" s="37" customFormat="1" spans="3:3">
      <c r="C2518" s="49"/>
    </row>
    <row r="2519" s="37" customFormat="1" spans="3:3">
      <c r="C2519" s="49"/>
    </row>
    <row r="2520" s="37" customFormat="1" spans="3:3">
      <c r="C2520" s="49"/>
    </row>
    <row r="2521" s="37" customFormat="1" spans="3:3">
      <c r="C2521" s="49"/>
    </row>
    <row r="2522" s="37" customFormat="1" spans="3:3">
      <c r="C2522" s="49"/>
    </row>
    <row r="2523" s="37" customFormat="1" spans="3:3">
      <c r="C2523" s="49"/>
    </row>
    <row r="2524" s="37" customFormat="1" spans="3:3">
      <c r="C2524" s="49"/>
    </row>
    <row r="2525" s="37" customFormat="1" spans="3:3">
      <c r="C2525" s="49"/>
    </row>
    <row r="2526" s="37" customFormat="1" spans="3:3">
      <c r="C2526" s="49"/>
    </row>
    <row r="2527" s="37" customFormat="1" spans="3:3">
      <c r="C2527" s="49"/>
    </row>
    <row r="2528" s="37" customFormat="1" spans="3:3">
      <c r="C2528" s="49"/>
    </row>
    <row r="2529" s="37" customFormat="1" spans="3:3">
      <c r="C2529" s="49"/>
    </row>
    <row r="2530" s="37" customFormat="1" spans="3:3">
      <c r="C2530" s="49"/>
    </row>
    <row r="2531" s="37" customFormat="1" spans="3:3">
      <c r="C2531" s="49"/>
    </row>
    <row r="2532" s="37" customFormat="1" spans="3:3">
      <c r="C2532" s="49"/>
    </row>
    <row r="2533" s="37" customFormat="1" spans="3:3">
      <c r="C2533" s="49"/>
    </row>
    <row r="2534" s="37" customFormat="1" spans="3:3">
      <c r="C2534" s="49"/>
    </row>
    <row r="2535" s="37" customFormat="1" spans="3:3">
      <c r="C2535" s="49"/>
    </row>
    <row r="2536" s="37" customFormat="1" spans="3:3">
      <c r="C2536" s="49"/>
    </row>
    <row r="2537" s="37" customFormat="1" spans="3:3">
      <c r="C2537" s="49"/>
    </row>
    <row r="2538" s="37" customFormat="1" spans="3:3">
      <c r="C2538" s="49"/>
    </row>
    <row r="2539" s="37" customFormat="1" spans="3:3">
      <c r="C2539" s="49"/>
    </row>
    <row r="2540" s="37" customFormat="1" spans="3:3">
      <c r="C2540" s="49"/>
    </row>
    <row r="2541" s="37" customFormat="1" spans="3:3">
      <c r="C2541" s="49"/>
    </row>
    <row r="2542" s="37" customFormat="1" spans="3:3">
      <c r="C2542" s="49"/>
    </row>
    <row r="2543" s="37" customFormat="1" spans="3:3">
      <c r="C2543" s="49"/>
    </row>
    <row r="2544" s="37" customFormat="1" spans="3:3">
      <c r="C2544" s="49"/>
    </row>
    <row r="2545" s="37" customFormat="1" spans="3:3">
      <c r="C2545" s="49"/>
    </row>
    <row r="2546" s="37" customFormat="1" spans="3:3">
      <c r="C2546" s="49"/>
    </row>
    <row r="2547" s="37" customFormat="1" spans="3:3">
      <c r="C2547" s="49"/>
    </row>
    <row r="2548" s="37" customFormat="1" spans="3:3">
      <c r="C2548" s="49"/>
    </row>
    <row r="2549" s="37" customFormat="1" spans="3:3">
      <c r="C2549" s="49"/>
    </row>
    <row r="2550" s="37" customFormat="1" spans="3:3">
      <c r="C2550" s="49"/>
    </row>
    <row r="2551" s="37" customFormat="1" spans="3:3">
      <c r="C2551" s="49"/>
    </row>
    <row r="2552" s="37" customFormat="1" spans="3:3">
      <c r="C2552" s="49"/>
    </row>
    <row r="2553" s="37" customFormat="1" spans="3:3">
      <c r="C2553" s="49"/>
    </row>
    <row r="2554" s="37" customFormat="1" spans="3:3">
      <c r="C2554" s="49"/>
    </row>
    <row r="2555" s="37" customFormat="1" spans="3:3">
      <c r="C2555" s="49"/>
    </row>
    <row r="2556" s="37" customFormat="1" spans="3:3">
      <c r="C2556" s="49"/>
    </row>
    <row r="2557" s="37" customFormat="1" spans="3:3">
      <c r="C2557" s="49"/>
    </row>
    <row r="2558" s="37" customFormat="1" spans="3:3">
      <c r="C2558" s="49"/>
    </row>
    <row r="2559" s="37" customFormat="1" spans="3:3">
      <c r="C2559" s="49"/>
    </row>
    <row r="2560" s="37" customFormat="1" spans="3:3">
      <c r="C2560" s="49"/>
    </row>
    <row r="2561" s="37" customFormat="1" spans="3:3">
      <c r="C2561" s="49"/>
    </row>
    <row r="2562" s="37" customFormat="1" spans="3:3">
      <c r="C2562" s="49"/>
    </row>
    <row r="2563" s="37" customFormat="1" spans="3:3">
      <c r="C2563" s="49"/>
    </row>
    <row r="2564" s="37" customFormat="1" spans="3:3">
      <c r="C2564" s="49"/>
    </row>
    <row r="2565" s="37" customFormat="1" spans="3:3">
      <c r="C2565" s="49"/>
    </row>
    <row r="2566" s="37" customFormat="1" spans="3:3">
      <c r="C2566" s="49"/>
    </row>
    <row r="2567" s="37" customFormat="1" spans="3:3">
      <c r="C2567" s="49"/>
    </row>
    <row r="2568" s="37" customFormat="1" spans="3:3">
      <c r="C2568" s="49"/>
    </row>
    <row r="2569" s="37" customFormat="1" spans="3:3">
      <c r="C2569" s="49"/>
    </row>
    <row r="2570" s="37" customFormat="1" spans="3:3">
      <c r="C2570" s="49"/>
    </row>
    <row r="2571" s="37" customFormat="1" spans="3:3">
      <c r="C2571" s="49"/>
    </row>
    <row r="2572" s="37" customFormat="1" spans="3:3">
      <c r="C2572" s="49"/>
    </row>
    <row r="2573" s="37" customFormat="1" spans="3:3">
      <c r="C2573" s="49"/>
    </row>
    <row r="2574" s="37" customFormat="1" spans="3:3">
      <c r="C2574" s="49"/>
    </row>
    <row r="2575" s="37" customFormat="1" spans="3:3">
      <c r="C2575" s="49"/>
    </row>
    <row r="2576" s="37" customFormat="1" spans="3:3">
      <c r="C2576" s="49"/>
    </row>
    <row r="2577" s="37" customFormat="1" spans="3:3">
      <c r="C2577" s="49"/>
    </row>
    <row r="2578" s="37" customFormat="1" spans="3:3">
      <c r="C2578" s="49"/>
    </row>
    <row r="2579" s="37" customFormat="1" spans="3:3">
      <c r="C2579" s="49"/>
    </row>
    <row r="2580" s="37" customFormat="1" spans="3:3">
      <c r="C2580" s="49"/>
    </row>
    <row r="2581" s="37" customFormat="1" spans="3:3">
      <c r="C2581" s="49"/>
    </row>
    <row r="2582" s="37" customFormat="1" spans="3:3">
      <c r="C2582" s="49"/>
    </row>
    <row r="2583" s="37" customFormat="1" spans="3:3">
      <c r="C2583" s="49"/>
    </row>
    <row r="2584" s="37" customFormat="1" spans="3:3">
      <c r="C2584" s="49"/>
    </row>
    <row r="2585" s="37" customFormat="1" spans="3:3">
      <c r="C2585" s="49"/>
    </row>
    <row r="2586" s="37" customFormat="1" spans="3:3">
      <c r="C2586" s="49"/>
    </row>
    <row r="2587" s="37" customFormat="1" spans="3:3">
      <c r="C2587" s="49"/>
    </row>
    <row r="2588" s="37" customFormat="1" spans="3:3">
      <c r="C2588" s="49"/>
    </row>
    <row r="2589" s="37" customFormat="1" spans="3:3">
      <c r="C2589" s="49"/>
    </row>
    <row r="2590" s="37" customFormat="1" spans="3:3">
      <c r="C2590" s="49"/>
    </row>
    <row r="2591" s="37" customFormat="1" spans="3:3">
      <c r="C2591" s="49"/>
    </row>
    <row r="2592" s="37" customFormat="1" spans="3:3">
      <c r="C2592" s="49"/>
    </row>
    <row r="2593" s="37" customFormat="1" spans="3:3">
      <c r="C2593" s="49"/>
    </row>
    <row r="2594" s="37" customFormat="1" spans="3:3">
      <c r="C2594" s="49"/>
    </row>
    <row r="2595" s="37" customFormat="1" spans="3:3">
      <c r="C2595" s="49"/>
    </row>
    <row r="2596" s="37" customFormat="1" spans="3:3">
      <c r="C2596" s="49"/>
    </row>
    <row r="2597" s="37" customFormat="1" spans="3:3">
      <c r="C2597" s="49"/>
    </row>
    <row r="2598" s="37" customFormat="1" spans="3:3">
      <c r="C2598" s="49"/>
    </row>
    <row r="2599" s="37" customFormat="1" spans="3:3">
      <c r="C2599" s="49"/>
    </row>
    <row r="2600" s="37" customFormat="1" spans="3:3">
      <c r="C2600" s="49"/>
    </row>
    <row r="2601" s="37" customFormat="1" spans="3:3">
      <c r="C2601" s="49"/>
    </row>
    <row r="2602" s="37" customFormat="1" spans="3:3">
      <c r="C2602" s="49"/>
    </row>
    <row r="2603" s="37" customFormat="1" spans="3:3">
      <c r="C2603" s="49"/>
    </row>
    <row r="2604" s="37" customFormat="1" spans="3:3">
      <c r="C2604" s="49"/>
    </row>
    <row r="2605" s="37" customFormat="1" spans="3:3">
      <c r="C2605" s="49"/>
    </row>
    <row r="2606" s="37" customFormat="1" spans="3:3">
      <c r="C2606" s="49"/>
    </row>
    <row r="2607" s="37" customFormat="1" spans="3:3">
      <c r="C2607" s="49"/>
    </row>
    <row r="2608" s="37" customFormat="1" spans="3:3">
      <c r="C2608" s="49"/>
    </row>
    <row r="2609" s="37" customFormat="1" spans="3:3">
      <c r="C2609" s="49"/>
    </row>
    <row r="2610" s="37" customFormat="1" spans="3:3">
      <c r="C2610" s="49"/>
    </row>
    <row r="2611" s="37" customFormat="1" spans="3:3">
      <c r="C2611" s="49"/>
    </row>
    <row r="2612" s="37" customFormat="1" spans="3:3">
      <c r="C2612" s="49"/>
    </row>
    <row r="2613" s="37" customFormat="1" spans="3:3">
      <c r="C2613" s="49"/>
    </row>
    <row r="2614" s="37" customFormat="1" spans="3:3">
      <c r="C2614" s="49"/>
    </row>
    <row r="2615" s="37" customFormat="1" spans="3:3">
      <c r="C2615" s="49"/>
    </row>
    <row r="2616" s="37" customFormat="1" spans="3:3">
      <c r="C2616" s="49"/>
    </row>
    <row r="2617" s="37" customFormat="1" spans="3:3">
      <c r="C2617" s="49"/>
    </row>
    <row r="2618" s="37" customFormat="1" spans="3:3">
      <c r="C2618" s="49"/>
    </row>
    <row r="2619" s="37" customFormat="1" spans="3:3">
      <c r="C2619" s="49"/>
    </row>
    <row r="2620" s="37" customFormat="1" spans="3:3">
      <c r="C2620" s="49"/>
    </row>
    <row r="2621" s="37" customFormat="1" spans="3:3">
      <c r="C2621" s="49"/>
    </row>
    <row r="2622" s="37" customFormat="1" spans="3:3">
      <c r="C2622" s="49"/>
    </row>
    <row r="2623" s="37" customFormat="1" spans="3:3">
      <c r="C2623" s="49"/>
    </row>
    <row r="2624" s="37" customFormat="1" spans="3:3">
      <c r="C2624" s="49"/>
    </row>
    <row r="2625" s="37" customFormat="1" spans="3:3">
      <c r="C2625" s="49"/>
    </row>
    <row r="2626" s="37" customFormat="1" spans="3:3">
      <c r="C2626" s="49"/>
    </row>
    <row r="2627" s="37" customFormat="1" spans="3:3">
      <c r="C2627" s="49"/>
    </row>
    <row r="2628" s="37" customFormat="1" spans="3:3">
      <c r="C2628" s="49"/>
    </row>
    <row r="2629" s="37" customFormat="1" spans="3:3">
      <c r="C2629" s="49"/>
    </row>
    <row r="2630" s="37" customFormat="1" spans="3:3">
      <c r="C2630" s="49"/>
    </row>
    <row r="2631" s="37" customFormat="1" spans="3:3">
      <c r="C2631" s="49"/>
    </row>
    <row r="2632" s="37" customFormat="1" spans="3:3">
      <c r="C2632" s="49"/>
    </row>
    <row r="2633" s="37" customFormat="1" spans="3:3">
      <c r="C2633" s="49"/>
    </row>
    <row r="2634" s="37" customFormat="1" spans="3:3">
      <c r="C2634" s="49"/>
    </row>
    <row r="2635" s="37" customFormat="1" spans="3:3">
      <c r="C2635" s="49"/>
    </row>
    <row r="2636" s="37" customFormat="1" spans="3:3">
      <c r="C2636" s="49"/>
    </row>
    <row r="2637" s="37" customFormat="1" spans="3:3">
      <c r="C2637" s="49"/>
    </row>
    <row r="2638" s="37" customFormat="1" spans="3:3">
      <c r="C2638" s="49"/>
    </row>
    <row r="2639" s="37" customFormat="1" spans="3:3">
      <c r="C2639" s="49"/>
    </row>
    <row r="2640" s="37" customFormat="1" spans="3:3">
      <c r="C2640" s="49"/>
    </row>
    <row r="2641" s="37" customFormat="1" spans="3:3">
      <c r="C2641" s="49"/>
    </row>
    <row r="2642" s="37" customFormat="1" spans="3:3">
      <c r="C2642" s="49"/>
    </row>
    <row r="2643" s="37" customFormat="1" spans="3:3">
      <c r="C2643" s="49"/>
    </row>
    <row r="2644" s="37" customFormat="1" spans="3:3">
      <c r="C2644" s="49"/>
    </row>
    <row r="2645" s="37" customFormat="1" spans="3:3">
      <c r="C2645" s="49"/>
    </row>
    <row r="2646" s="37" customFormat="1" spans="3:3">
      <c r="C2646" s="49"/>
    </row>
    <row r="2647" s="37" customFormat="1" spans="3:3">
      <c r="C2647" s="49"/>
    </row>
    <row r="2648" s="37" customFormat="1" spans="3:3">
      <c r="C2648" s="49"/>
    </row>
    <row r="2649" s="37" customFormat="1" spans="3:3">
      <c r="C2649" s="49"/>
    </row>
    <row r="2650" s="37" customFormat="1" spans="3:3">
      <c r="C2650" s="49"/>
    </row>
    <row r="2651" s="37" customFormat="1" spans="3:3">
      <c r="C2651" s="49"/>
    </row>
    <row r="2652" s="37" customFormat="1" spans="3:3">
      <c r="C2652" s="49"/>
    </row>
    <row r="2653" s="37" customFormat="1" spans="3:3">
      <c r="C2653" s="49"/>
    </row>
    <row r="2654" s="37" customFormat="1" spans="3:3">
      <c r="C2654" s="49"/>
    </row>
    <row r="2655" s="37" customFormat="1" spans="3:3">
      <c r="C2655" s="49"/>
    </row>
    <row r="2656" s="37" customFormat="1" spans="3:3">
      <c r="C2656" s="49"/>
    </row>
    <row r="2657" s="37" customFormat="1" spans="3:3">
      <c r="C2657" s="49"/>
    </row>
    <row r="2658" s="37" customFormat="1" spans="3:3">
      <c r="C2658" s="49"/>
    </row>
    <row r="2659" s="37" customFormat="1" spans="3:3">
      <c r="C2659" s="49"/>
    </row>
    <row r="2660" s="37" customFormat="1" spans="3:3">
      <c r="C2660" s="49"/>
    </row>
    <row r="2661" s="37" customFormat="1" spans="3:3">
      <c r="C2661" s="49"/>
    </row>
    <row r="2662" s="37" customFormat="1" spans="3:3">
      <c r="C2662" s="49"/>
    </row>
    <row r="2663" s="37" customFormat="1" spans="3:3">
      <c r="C2663" s="49"/>
    </row>
    <row r="2664" s="37" customFormat="1" spans="3:3">
      <c r="C2664" s="49"/>
    </row>
    <row r="2665" s="37" customFormat="1" spans="3:3">
      <c r="C2665" s="49"/>
    </row>
    <row r="2666" s="37" customFormat="1" spans="3:3">
      <c r="C2666" s="49"/>
    </row>
    <row r="2667" s="37" customFormat="1" spans="3:3">
      <c r="C2667" s="49"/>
    </row>
    <row r="2668" s="37" customFormat="1" spans="3:3">
      <c r="C2668" s="49"/>
    </row>
    <row r="2669" s="37" customFormat="1" spans="3:3">
      <c r="C2669" s="49"/>
    </row>
    <row r="2670" s="37" customFormat="1" spans="3:3">
      <c r="C2670" s="49"/>
    </row>
    <row r="2671" s="37" customFormat="1" spans="3:3">
      <c r="C2671" s="49"/>
    </row>
    <row r="2672" s="37" customFormat="1" spans="3:3">
      <c r="C2672" s="49"/>
    </row>
    <row r="2673" s="37" customFormat="1" spans="3:3">
      <c r="C2673" s="49"/>
    </row>
    <row r="2674" s="37" customFormat="1" spans="3:3">
      <c r="C2674" s="49"/>
    </row>
    <row r="2675" s="37" customFormat="1" spans="3:3">
      <c r="C2675" s="49"/>
    </row>
    <row r="2676" s="37" customFormat="1" spans="3:3">
      <c r="C2676" s="49"/>
    </row>
    <row r="2677" s="37" customFormat="1" spans="3:3">
      <c r="C2677" s="49"/>
    </row>
    <row r="2678" s="37" customFormat="1" spans="3:3">
      <c r="C2678" s="49"/>
    </row>
    <row r="2679" s="37" customFormat="1" spans="3:3">
      <c r="C2679" s="49"/>
    </row>
    <row r="2680" s="37" customFormat="1" spans="3:3">
      <c r="C2680" s="49"/>
    </row>
    <row r="2681" s="37" customFormat="1" spans="3:3">
      <c r="C2681" s="49"/>
    </row>
    <row r="2682" s="37" customFormat="1" spans="3:3">
      <c r="C2682" s="49"/>
    </row>
    <row r="2683" s="37" customFormat="1" spans="3:3">
      <c r="C2683" s="49"/>
    </row>
    <row r="2684" s="37" customFormat="1" spans="3:3">
      <c r="C2684" s="49"/>
    </row>
    <row r="2685" s="37" customFormat="1" spans="3:3">
      <c r="C2685" s="49"/>
    </row>
    <row r="2686" s="37" customFormat="1" spans="3:3">
      <c r="C2686" s="49"/>
    </row>
    <row r="2687" s="37" customFormat="1" spans="3:3">
      <c r="C2687" s="49"/>
    </row>
    <row r="2688" s="37" customFormat="1" spans="3:3">
      <c r="C2688" s="49"/>
    </row>
    <row r="2689" s="37" customFormat="1" spans="3:3">
      <c r="C2689" s="49"/>
    </row>
    <row r="2690" s="37" customFormat="1" spans="3:3">
      <c r="C2690" s="49"/>
    </row>
    <row r="2691" s="37" customFormat="1" spans="3:3">
      <c r="C2691" s="49"/>
    </row>
    <row r="2692" s="37" customFormat="1" spans="3:3">
      <c r="C2692" s="49"/>
    </row>
    <row r="2693" s="37" customFormat="1" spans="3:3">
      <c r="C2693" s="49"/>
    </row>
    <row r="2694" s="37" customFormat="1" spans="3:3">
      <c r="C2694" s="49"/>
    </row>
    <row r="2695" s="37" customFormat="1" spans="3:3">
      <c r="C2695" s="49"/>
    </row>
    <row r="2696" s="37" customFormat="1" spans="3:3">
      <c r="C2696" s="49"/>
    </row>
    <row r="2697" s="37" customFormat="1" spans="3:3">
      <c r="C2697" s="49"/>
    </row>
    <row r="2698" s="37" customFormat="1" spans="3:3">
      <c r="C2698" s="49"/>
    </row>
    <row r="2699" s="37" customFormat="1" spans="3:3">
      <c r="C2699" s="49"/>
    </row>
    <row r="2700" s="37" customFormat="1" spans="3:3">
      <c r="C2700" s="49"/>
    </row>
    <row r="2701" s="37" customFormat="1" spans="3:3">
      <c r="C2701" s="49"/>
    </row>
    <row r="2702" s="37" customFormat="1" spans="3:3">
      <c r="C2702" s="49"/>
    </row>
    <row r="2703" s="37" customFormat="1" spans="3:3">
      <c r="C2703" s="49"/>
    </row>
    <row r="2704" s="37" customFormat="1" spans="3:3">
      <c r="C2704" s="49"/>
    </row>
    <row r="2705" s="37" customFormat="1" spans="3:3">
      <c r="C2705" s="49"/>
    </row>
    <row r="2706" s="37" customFormat="1" spans="3:3">
      <c r="C2706" s="49"/>
    </row>
    <row r="2707" s="37" customFormat="1" spans="3:3">
      <c r="C2707" s="49"/>
    </row>
    <row r="2708" s="37" customFormat="1" spans="3:3">
      <c r="C2708" s="49"/>
    </row>
    <row r="2709" s="37" customFormat="1" spans="3:3">
      <c r="C2709" s="49"/>
    </row>
    <row r="2710" s="37" customFormat="1" spans="3:3">
      <c r="C2710" s="49"/>
    </row>
    <row r="2711" s="37" customFormat="1" spans="3:3">
      <c r="C2711" s="49"/>
    </row>
    <row r="2712" s="37" customFormat="1" spans="3:3">
      <c r="C2712" s="49"/>
    </row>
    <row r="2713" s="37" customFormat="1" spans="3:3">
      <c r="C2713" s="49"/>
    </row>
    <row r="2714" s="37" customFormat="1" spans="3:3">
      <c r="C2714" s="49"/>
    </row>
    <row r="2715" s="37" customFormat="1" spans="3:3">
      <c r="C2715" s="49"/>
    </row>
    <row r="2716" s="37" customFormat="1" spans="3:3">
      <c r="C2716" s="49"/>
    </row>
    <row r="2717" s="37" customFormat="1" spans="3:3">
      <c r="C2717" s="49"/>
    </row>
    <row r="2718" s="37" customFormat="1" spans="3:3">
      <c r="C2718" s="49"/>
    </row>
    <row r="2719" s="37" customFormat="1" spans="3:3">
      <c r="C2719" s="49"/>
    </row>
    <row r="2720" s="37" customFormat="1" spans="3:3">
      <c r="C2720" s="49"/>
    </row>
    <row r="2721" s="37" customFormat="1" spans="3:3">
      <c r="C2721" s="49"/>
    </row>
    <row r="2722" s="37" customFormat="1" spans="3:3">
      <c r="C2722" s="49"/>
    </row>
    <row r="2723" s="37" customFormat="1" spans="3:3">
      <c r="C2723" s="49"/>
    </row>
    <row r="2724" s="37" customFormat="1" spans="3:3">
      <c r="C2724" s="49"/>
    </row>
    <row r="2725" s="37" customFormat="1" spans="3:3">
      <c r="C2725" s="49"/>
    </row>
    <row r="2726" s="37" customFormat="1" spans="3:3">
      <c r="C2726" s="49"/>
    </row>
    <row r="2727" s="37" customFormat="1" spans="3:3">
      <c r="C2727" s="49"/>
    </row>
    <row r="2728" s="37" customFormat="1" spans="3:3">
      <c r="C2728" s="49"/>
    </row>
    <row r="2729" s="37" customFormat="1" spans="3:3">
      <c r="C2729" s="49"/>
    </row>
    <row r="2730" s="37" customFormat="1" spans="3:3">
      <c r="C2730" s="49"/>
    </row>
    <row r="2731" s="37" customFormat="1" spans="3:3">
      <c r="C2731" s="49"/>
    </row>
    <row r="2732" s="37" customFormat="1" spans="3:3">
      <c r="C2732" s="49"/>
    </row>
    <row r="2733" s="37" customFormat="1" spans="3:3">
      <c r="C2733" s="49"/>
    </row>
    <row r="2734" s="37" customFormat="1" spans="3:3">
      <c r="C2734" s="49"/>
    </row>
    <row r="2735" s="37" customFormat="1" spans="3:3">
      <c r="C2735" s="49"/>
    </row>
    <row r="2736" s="37" customFormat="1" spans="3:3">
      <c r="C2736" s="49"/>
    </row>
    <row r="2737" s="37" customFormat="1" spans="3:3">
      <c r="C2737" s="49"/>
    </row>
    <row r="2738" s="37" customFormat="1" spans="3:3">
      <c r="C2738" s="49"/>
    </row>
    <row r="2739" s="37" customFormat="1" spans="3:3">
      <c r="C2739" s="49"/>
    </row>
    <row r="2740" s="37" customFormat="1" spans="3:3">
      <c r="C2740" s="49"/>
    </row>
    <row r="2741" s="37" customFormat="1" spans="3:3">
      <c r="C2741" s="49"/>
    </row>
    <row r="2742" s="37" customFormat="1" spans="3:3">
      <c r="C2742" s="49"/>
    </row>
    <row r="2743" s="37" customFormat="1" spans="3:3">
      <c r="C2743" s="49"/>
    </row>
    <row r="2744" s="37" customFormat="1" spans="3:3">
      <c r="C2744" s="49"/>
    </row>
    <row r="2745" s="37" customFormat="1" spans="3:3">
      <c r="C2745" s="49"/>
    </row>
    <row r="2746" s="37" customFormat="1" spans="3:3">
      <c r="C2746" s="49"/>
    </row>
    <row r="2747" s="37" customFormat="1" spans="3:3">
      <c r="C2747" s="49"/>
    </row>
    <row r="2748" s="37" customFormat="1" spans="3:3">
      <c r="C2748" s="49"/>
    </row>
    <row r="2749" s="37" customFormat="1" spans="3:3">
      <c r="C2749" s="49"/>
    </row>
    <row r="2750" s="37" customFormat="1" spans="3:3">
      <c r="C2750" s="49"/>
    </row>
    <row r="2751" s="37" customFormat="1" spans="3:3">
      <c r="C2751" s="49"/>
    </row>
    <row r="2752" s="37" customFormat="1" spans="3:3">
      <c r="C2752" s="49"/>
    </row>
    <row r="2753" s="37" customFormat="1" spans="3:3">
      <c r="C2753" s="49"/>
    </row>
    <row r="2754" s="37" customFormat="1" spans="3:3">
      <c r="C2754" s="49"/>
    </row>
    <row r="2755" s="37" customFormat="1" spans="3:3">
      <c r="C2755" s="49"/>
    </row>
    <row r="2756" s="37" customFormat="1" spans="3:3">
      <c r="C2756" s="49"/>
    </row>
    <row r="2757" s="37" customFormat="1" spans="3:3">
      <c r="C2757" s="49"/>
    </row>
    <row r="2758" s="37" customFormat="1" spans="3:3">
      <c r="C2758" s="49"/>
    </row>
    <row r="2759" s="37" customFormat="1" spans="3:3">
      <c r="C2759" s="49"/>
    </row>
    <row r="2760" s="37" customFormat="1" spans="3:3">
      <c r="C2760" s="49"/>
    </row>
    <row r="2761" s="37" customFormat="1" spans="3:3">
      <c r="C2761" s="49"/>
    </row>
    <row r="2762" s="37" customFormat="1" spans="3:3">
      <c r="C2762" s="49"/>
    </row>
    <row r="2763" s="37" customFormat="1" spans="3:3">
      <c r="C2763" s="49"/>
    </row>
    <row r="2764" s="37" customFormat="1" spans="3:3">
      <c r="C2764" s="49"/>
    </row>
    <row r="2765" s="37" customFormat="1" spans="3:3">
      <c r="C2765" s="49"/>
    </row>
    <row r="2766" s="37" customFormat="1" spans="3:3">
      <c r="C2766" s="49"/>
    </row>
    <row r="2767" s="37" customFormat="1" spans="3:3">
      <c r="C2767" s="49"/>
    </row>
    <row r="2768" s="37" customFormat="1" spans="3:3">
      <c r="C2768" s="49"/>
    </row>
    <row r="2769" s="37" customFormat="1" spans="3:3">
      <c r="C2769" s="49"/>
    </row>
    <row r="2770" s="37" customFormat="1" spans="3:3">
      <c r="C2770" s="49"/>
    </row>
    <row r="2771" s="37" customFormat="1" spans="3:3">
      <c r="C2771" s="49"/>
    </row>
    <row r="2772" s="37" customFormat="1" spans="3:3">
      <c r="C2772" s="49"/>
    </row>
    <row r="2773" s="37" customFormat="1" spans="3:3">
      <c r="C2773" s="49"/>
    </row>
    <row r="2774" s="37" customFormat="1" spans="3:3">
      <c r="C2774" s="49"/>
    </row>
    <row r="2775" s="37" customFormat="1" spans="3:3">
      <c r="C2775" s="49"/>
    </row>
    <row r="2776" s="37" customFormat="1" spans="3:3">
      <c r="C2776" s="49"/>
    </row>
    <row r="2777" s="37" customFormat="1" spans="3:3">
      <c r="C2777" s="49"/>
    </row>
    <row r="2778" s="37" customFormat="1" spans="3:3">
      <c r="C2778" s="49"/>
    </row>
    <row r="2779" s="37" customFormat="1" spans="3:3">
      <c r="C2779" s="49"/>
    </row>
    <row r="2780" s="37" customFormat="1" spans="3:3">
      <c r="C2780" s="49"/>
    </row>
    <row r="2781" s="37" customFormat="1" spans="3:3">
      <c r="C2781" s="49"/>
    </row>
    <row r="2782" s="37" customFormat="1" spans="3:3">
      <c r="C2782" s="49"/>
    </row>
    <row r="2783" s="37" customFormat="1" spans="3:3">
      <c r="C2783" s="49"/>
    </row>
    <row r="2784" s="37" customFormat="1" spans="3:3">
      <c r="C2784" s="49"/>
    </row>
    <row r="2785" s="37" customFormat="1" spans="3:3">
      <c r="C2785" s="49"/>
    </row>
    <row r="2786" s="37" customFormat="1" spans="3:3">
      <c r="C2786" s="49"/>
    </row>
    <row r="2787" s="37" customFormat="1" spans="3:3">
      <c r="C2787" s="49"/>
    </row>
    <row r="2788" s="37" customFormat="1" spans="3:3">
      <c r="C2788" s="49"/>
    </row>
    <row r="2789" s="37" customFormat="1" spans="3:3">
      <c r="C2789" s="49"/>
    </row>
    <row r="2790" s="37" customFormat="1" spans="3:3">
      <c r="C2790" s="49"/>
    </row>
    <row r="2791" s="37" customFormat="1" spans="3:3">
      <c r="C2791" s="49"/>
    </row>
    <row r="2792" s="37" customFormat="1" spans="3:3">
      <c r="C2792" s="49"/>
    </row>
    <row r="2793" s="37" customFormat="1" spans="3:3">
      <c r="C2793" s="49"/>
    </row>
    <row r="2794" s="37" customFormat="1" spans="3:3">
      <c r="C2794" s="49"/>
    </row>
    <row r="2795" s="37" customFormat="1" spans="3:3">
      <c r="C2795" s="49"/>
    </row>
    <row r="2796" s="37" customFormat="1" spans="3:3">
      <c r="C2796" s="49"/>
    </row>
    <row r="2797" s="37" customFormat="1" spans="3:3">
      <c r="C2797" s="49"/>
    </row>
    <row r="2798" s="37" customFormat="1" spans="3:3">
      <c r="C2798" s="49"/>
    </row>
    <row r="2799" s="37" customFormat="1" spans="3:3">
      <c r="C2799" s="49"/>
    </row>
    <row r="2800" s="37" customFormat="1" spans="3:3">
      <c r="C2800" s="49"/>
    </row>
    <row r="2801" s="37" customFormat="1" spans="3:3">
      <c r="C2801" s="49"/>
    </row>
    <row r="2802" s="37" customFormat="1" spans="3:3">
      <c r="C2802" s="49"/>
    </row>
    <row r="2803" s="37" customFormat="1" spans="3:3">
      <c r="C2803" s="49"/>
    </row>
    <row r="2804" s="37" customFormat="1" spans="3:3">
      <c r="C2804" s="49"/>
    </row>
    <row r="2805" s="37" customFormat="1" spans="3:3">
      <c r="C2805" s="49"/>
    </row>
    <row r="2806" s="37" customFormat="1" spans="3:3">
      <c r="C2806" s="49"/>
    </row>
    <row r="2807" s="37" customFormat="1" spans="3:3">
      <c r="C2807" s="49"/>
    </row>
    <row r="2808" s="37" customFormat="1" spans="3:3">
      <c r="C2808" s="49"/>
    </row>
    <row r="2809" s="37" customFormat="1" spans="3:3">
      <c r="C2809" s="49"/>
    </row>
    <row r="2810" s="37" customFormat="1" spans="3:3">
      <c r="C2810" s="49"/>
    </row>
    <row r="2811" s="37" customFormat="1" spans="3:3">
      <c r="C2811" s="49"/>
    </row>
    <row r="2812" s="37" customFormat="1" spans="3:3">
      <c r="C2812" s="49"/>
    </row>
    <row r="2813" s="37" customFormat="1" spans="3:3">
      <c r="C2813" s="49"/>
    </row>
    <row r="2814" s="37" customFormat="1" spans="3:3">
      <c r="C2814" s="49"/>
    </row>
    <row r="2815" s="37" customFormat="1" spans="3:3">
      <c r="C2815" s="49"/>
    </row>
    <row r="2816" s="37" customFormat="1" spans="3:3">
      <c r="C2816" s="49"/>
    </row>
    <row r="2817" s="37" customFormat="1" spans="3:3">
      <c r="C2817" s="49"/>
    </row>
    <row r="2818" s="37" customFormat="1" spans="3:3">
      <c r="C2818" s="49"/>
    </row>
    <row r="2819" s="37" customFormat="1" spans="3:3">
      <c r="C2819" s="49"/>
    </row>
    <row r="2820" s="37" customFormat="1" spans="3:3">
      <c r="C2820" s="49"/>
    </row>
    <row r="2821" s="37" customFormat="1" spans="3:3">
      <c r="C2821" s="49"/>
    </row>
    <row r="2822" s="37" customFormat="1" spans="3:3">
      <c r="C2822" s="49"/>
    </row>
    <row r="2823" s="37" customFormat="1" spans="3:3">
      <c r="C2823" s="49"/>
    </row>
    <row r="2824" s="37" customFormat="1" spans="3:3">
      <c r="C2824" s="49"/>
    </row>
    <row r="2825" s="37" customFormat="1" spans="3:3">
      <c r="C2825" s="49"/>
    </row>
    <row r="2826" s="37" customFormat="1" spans="3:3">
      <c r="C2826" s="49"/>
    </row>
    <row r="2827" s="37" customFormat="1" spans="3:3">
      <c r="C2827" s="49"/>
    </row>
    <row r="2828" s="37" customFormat="1" spans="3:3">
      <c r="C2828" s="49"/>
    </row>
    <row r="2829" s="37" customFormat="1" spans="3:3">
      <c r="C2829" s="49"/>
    </row>
    <row r="2830" s="37" customFormat="1" spans="3:3">
      <c r="C2830" s="49"/>
    </row>
    <row r="2831" s="37" customFormat="1" spans="3:3">
      <c r="C2831" s="49"/>
    </row>
    <row r="2832" s="37" customFormat="1" spans="3:3">
      <c r="C2832" s="49"/>
    </row>
    <row r="2833" s="37" customFormat="1" spans="3:3">
      <c r="C2833" s="49"/>
    </row>
    <row r="2834" s="37" customFormat="1" spans="3:3">
      <c r="C2834" s="49"/>
    </row>
    <row r="2835" s="37" customFormat="1" spans="3:3">
      <c r="C2835" s="49"/>
    </row>
    <row r="2836" s="37" customFormat="1" spans="3:3">
      <c r="C2836" s="49"/>
    </row>
    <row r="2837" s="37" customFormat="1" spans="3:3">
      <c r="C2837" s="49"/>
    </row>
    <row r="2838" s="37" customFormat="1" spans="3:3">
      <c r="C2838" s="49"/>
    </row>
    <row r="2839" s="37" customFormat="1" spans="3:3">
      <c r="C2839" s="49"/>
    </row>
    <row r="2840" s="37" customFormat="1" spans="3:3">
      <c r="C2840" s="49"/>
    </row>
    <row r="2841" s="37" customFormat="1" spans="3:3">
      <c r="C2841" s="49"/>
    </row>
    <row r="2842" s="37" customFormat="1" spans="3:3">
      <c r="C2842" s="49"/>
    </row>
    <row r="2843" s="37" customFormat="1" spans="3:3">
      <c r="C2843" s="49"/>
    </row>
    <row r="2844" s="37" customFormat="1" spans="3:3">
      <c r="C2844" s="49"/>
    </row>
    <row r="2845" s="37" customFormat="1" spans="3:3">
      <c r="C2845" s="49"/>
    </row>
    <row r="2846" s="37" customFormat="1" spans="3:3">
      <c r="C2846" s="49"/>
    </row>
    <row r="2847" s="37" customFormat="1" spans="3:3">
      <c r="C2847" s="49"/>
    </row>
    <row r="2848" s="37" customFormat="1" spans="3:3">
      <c r="C2848" s="49"/>
    </row>
    <row r="2849" s="37" customFormat="1" spans="3:3">
      <c r="C2849" s="49"/>
    </row>
    <row r="2850" s="37" customFormat="1" spans="3:3">
      <c r="C2850" s="49"/>
    </row>
    <row r="2851" s="37" customFormat="1" spans="3:3">
      <c r="C2851" s="49"/>
    </row>
    <row r="2852" s="37" customFormat="1" spans="3:3">
      <c r="C2852" s="49"/>
    </row>
    <row r="2853" s="37" customFormat="1" spans="3:3">
      <c r="C2853" s="49"/>
    </row>
    <row r="2854" s="37" customFormat="1" spans="3:3">
      <c r="C2854" s="49"/>
    </row>
    <row r="2855" s="37" customFormat="1" spans="3:3">
      <c r="C2855" s="49"/>
    </row>
    <row r="2856" s="37" customFormat="1" spans="3:3">
      <c r="C2856" s="49"/>
    </row>
    <row r="2857" s="37" customFormat="1" spans="3:3">
      <c r="C2857" s="49"/>
    </row>
    <row r="2858" s="37" customFormat="1" spans="3:3">
      <c r="C2858" s="49"/>
    </row>
    <row r="2859" s="37" customFormat="1" spans="3:3">
      <c r="C2859" s="49"/>
    </row>
    <row r="2860" s="37" customFormat="1" spans="3:3">
      <c r="C2860" s="49"/>
    </row>
    <row r="2861" s="37" customFormat="1" spans="3:3">
      <c r="C2861" s="49"/>
    </row>
    <row r="2862" s="37" customFormat="1" spans="3:3">
      <c r="C2862" s="49"/>
    </row>
    <row r="2863" s="37" customFormat="1" spans="3:3">
      <c r="C2863" s="49"/>
    </row>
    <row r="2864" s="37" customFormat="1" spans="3:3">
      <c r="C2864" s="49"/>
    </row>
    <row r="2865" s="37" customFormat="1" spans="3:3">
      <c r="C2865" s="49"/>
    </row>
    <row r="2866" s="37" customFormat="1" spans="3:3">
      <c r="C2866" s="49"/>
    </row>
    <row r="2867" s="37" customFormat="1" spans="3:3">
      <c r="C2867" s="49"/>
    </row>
    <row r="2868" s="37" customFormat="1" spans="3:3">
      <c r="C2868" s="49"/>
    </row>
    <row r="2869" s="37" customFormat="1" spans="3:3">
      <c r="C2869" s="49"/>
    </row>
    <row r="2870" s="37" customFormat="1" spans="3:3">
      <c r="C2870" s="49"/>
    </row>
    <row r="2871" s="37" customFormat="1" spans="3:3">
      <c r="C2871" s="49"/>
    </row>
    <row r="2872" s="37" customFormat="1" spans="3:3">
      <c r="C2872" s="49"/>
    </row>
    <row r="2873" s="37" customFormat="1" spans="3:3">
      <c r="C2873" s="49"/>
    </row>
    <row r="2874" s="37" customFormat="1" spans="3:3">
      <c r="C2874" s="49"/>
    </row>
    <row r="2875" s="37" customFormat="1" spans="3:3">
      <c r="C2875" s="49"/>
    </row>
    <row r="2876" s="37" customFormat="1" spans="3:3">
      <c r="C2876" s="49"/>
    </row>
    <row r="2877" s="37" customFormat="1" spans="3:3">
      <c r="C2877" s="49"/>
    </row>
    <row r="2878" s="37" customFormat="1" spans="3:3">
      <c r="C2878" s="49"/>
    </row>
    <row r="2879" s="37" customFormat="1" spans="3:3">
      <c r="C2879" s="49"/>
    </row>
    <row r="2880" s="37" customFormat="1" spans="3:3">
      <c r="C2880" s="49"/>
    </row>
    <row r="2881" s="37" customFormat="1" spans="3:3">
      <c r="C2881" s="49"/>
    </row>
    <row r="2882" s="37" customFormat="1" spans="3:3">
      <c r="C2882" s="49"/>
    </row>
    <row r="2883" s="37" customFormat="1" spans="3:3">
      <c r="C2883" s="49"/>
    </row>
    <row r="2884" s="37" customFormat="1" spans="3:3">
      <c r="C2884" s="49"/>
    </row>
    <row r="2885" s="37" customFormat="1" spans="3:3">
      <c r="C2885" s="49"/>
    </row>
    <row r="2886" s="37" customFormat="1" spans="3:3">
      <c r="C2886" s="49"/>
    </row>
    <row r="2887" s="37" customFormat="1" spans="3:3">
      <c r="C2887" s="49"/>
    </row>
    <row r="2888" s="37" customFormat="1" spans="3:3">
      <c r="C2888" s="49"/>
    </row>
    <row r="2889" s="37" customFormat="1" spans="3:3">
      <c r="C2889" s="49"/>
    </row>
    <row r="2890" s="37" customFormat="1" spans="3:3">
      <c r="C2890" s="49"/>
    </row>
    <row r="2891" s="37" customFormat="1" spans="3:3">
      <c r="C2891" s="49"/>
    </row>
    <row r="2892" s="37" customFormat="1" spans="3:3">
      <c r="C2892" s="49"/>
    </row>
    <row r="2893" s="37" customFormat="1" spans="3:3">
      <c r="C2893" s="49"/>
    </row>
    <row r="2894" s="37" customFormat="1" spans="3:3">
      <c r="C2894" s="49"/>
    </row>
    <row r="2895" s="37" customFormat="1" spans="3:3">
      <c r="C2895" s="49"/>
    </row>
    <row r="2896" s="37" customFormat="1" spans="3:3">
      <c r="C2896" s="49"/>
    </row>
    <row r="2897" s="37" customFormat="1" spans="3:3">
      <c r="C2897" s="49"/>
    </row>
    <row r="2898" s="37" customFormat="1" spans="3:3">
      <c r="C2898" s="49"/>
    </row>
    <row r="2899" s="37" customFormat="1" spans="3:3">
      <c r="C2899" s="49"/>
    </row>
    <row r="2900" s="37" customFormat="1" spans="3:3">
      <c r="C2900" s="49"/>
    </row>
    <row r="2901" s="37" customFormat="1" spans="3:3">
      <c r="C2901" s="49"/>
    </row>
    <row r="2902" s="37" customFormat="1" spans="3:3">
      <c r="C2902" s="49"/>
    </row>
    <row r="2903" s="37" customFormat="1" spans="3:3">
      <c r="C2903" s="49"/>
    </row>
    <row r="2904" s="37" customFormat="1" spans="3:3">
      <c r="C2904" s="49"/>
    </row>
    <row r="2905" s="37" customFormat="1" spans="3:3">
      <c r="C2905" s="49"/>
    </row>
    <row r="2906" s="37" customFormat="1" spans="3:3">
      <c r="C2906" s="49"/>
    </row>
    <row r="2907" s="37" customFormat="1" spans="3:3">
      <c r="C2907" s="49"/>
    </row>
    <row r="2908" s="37" customFormat="1" spans="3:3">
      <c r="C2908" s="49"/>
    </row>
    <row r="2909" s="37" customFormat="1" spans="3:3">
      <c r="C2909" s="49"/>
    </row>
    <row r="2910" s="37" customFormat="1" spans="3:3">
      <c r="C2910" s="49"/>
    </row>
    <row r="2911" s="37" customFormat="1" spans="3:3">
      <c r="C2911" s="49"/>
    </row>
    <row r="2912" s="37" customFormat="1" spans="3:3">
      <c r="C2912" s="49"/>
    </row>
    <row r="2913" s="37" customFormat="1" spans="3:3">
      <c r="C2913" s="49"/>
    </row>
    <row r="2914" s="37" customFormat="1" spans="3:3">
      <c r="C2914" s="49"/>
    </row>
    <row r="2915" s="37" customFormat="1" spans="3:3">
      <c r="C2915" s="49"/>
    </row>
    <row r="2916" s="37" customFormat="1" spans="3:3">
      <c r="C2916" s="49"/>
    </row>
    <row r="2917" s="37" customFormat="1" spans="3:3">
      <c r="C2917" s="49"/>
    </row>
    <row r="2918" s="37" customFormat="1" spans="3:3">
      <c r="C2918" s="49"/>
    </row>
    <row r="2919" s="37" customFormat="1" spans="3:3">
      <c r="C2919" s="49"/>
    </row>
    <row r="2920" s="37" customFormat="1" spans="3:3">
      <c r="C2920" s="49"/>
    </row>
    <row r="2921" s="37" customFormat="1" spans="3:3">
      <c r="C2921" s="49"/>
    </row>
    <row r="2922" s="37" customFormat="1" spans="3:3">
      <c r="C2922" s="49"/>
    </row>
    <row r="2923" s="37" customFormat="1" spans="3:3">
      <c r="C2923" s="49"/>
    </row>
    <row r="2924" s="37" customFormat="1" spans="3:3">
      <c r="C2924" s="49"/>
    </row>
    <row r="2925" s="37" customFormat="1" spans="3:3">
      <c r="C2925" s="49"/>
    </row>
    <row r="2926" s="37" customFormat="1" spans="3:3">
      <c r="C2926" s="49"/>
    </row>
    <row r="2927" s="37" customFormat="1" spans="3:3">
      <c r="C2927" s="49"/>
    </row>
    <row r="2928" s="37" customFormat="1" spans="3:3">
      <c r="C2928" s="49"/>
    </row>
    <row r="2929" s="37" customFormat="1" spans="3:3">
      <c r="C2929" s="49"/>
    </row>
    <row r="2930" s="37" customFormat="1" spans="3:3">
      <c r="C2930" s="49"/>
    </row>
    <row r="2931" s="37" customFormat="1" spans="3:3">
      <c r="C2931" s="49"/>
    </row>
    <row r="2932" s="37" customFormat="1" spans="3:3">
      <c r="C2932" s="49"/>
    </row>
    <row r="2933" s="37" customFormat="1" spans="3:3">
      <c r="C2933" s="49"/>
    </row>
    <row r="2934" s="37" customFormat="1" spans="3:3">
      <c r="C2934" s="49"/>
    </row>
    <row r="2935" s="37" customFormat="1" spans="3:3">
      <c r="C2935" s="49"/>
    </row>
    <row r="2936" s="37" customFormat="1" spans="3:3">
      <c r="C2936" s="49"/>
    </row>
    <row r="2937" s="37" customFormat="1" spans="3:3">
      <c r="C2937" s="49"/>
    </row>
    <row r="2938" s="37" customFormat="1" spans="3:3">
      <c r="C2938" s="49"/>
    </row>
    <row r="2939" s="37" customFormat="1" spans="3:3">
      <c r="C2939" s="49"/>
    </row>
    <row r="2940" s="37" customFormat="1" spans="3:3">
      <c r="C2940" s="49"/>
    </row>
    <row r="2941" s="37" customFormat="1" spans="3:3">
      <c r="C2941" s="49"/>
    </row>
    <row r="2942" s="37" customFormat="1" spans="3:3">
      <c r="C2942" s="49"/>
    </row>
    <row r="2943" s="37" customFormat="1" spans="3:3">
      <c r="C2943" s="49"/>
    </row>
    <row r="2944" s="37" customFormat="1" spans="3:3">
      <c r="C2944" s="49"/>
    </row>
    <row r="2945" s="37" customFormat="1" spans="3:3">
      <c r="C2945" s="49"/>
    </row>
    <row r="2946" s="37" customFormat="1" spans="3:3">
      <c r="C2946" s="49"/>
    </row>
    <row r="2947" s="37" customFormat="1" spans="3:3">
      <c r="C2947" s="49"/>
    </row>
    <row r="2948" s="37" customFormat="1" spans="3:3">
      <c r="C2948" s="49"/>
    </row>
    <row r="2949" s="37" customFormat="1" spans="3:3">
      <c r="C2949" s="49"/>
    </row>
    <row r="2950" s="37" customFormat="1" spans="3:3">
      <c r="C2950" s="49"/>
    </row>
    <row r="2951" s="37" customFormat="1" spans="3:3">
      <c r="C2951" s="49"/>
    </row>
    <row r="2952" s="37" customFormat="1" spans="3:3">
      <c r="C2952" s="49"/>
    </row>
    <row r="2953" s="37" customFormat="1" spans="3:3">
      <c r="C2953" s="49"/>
    </row>
    <row r="2954" s="37" customFormat="1" spans="3:3">
      <c r="C2954" s="49"/>
    </row>
    <row r="2955" s="37" customFormat="1" spans="3:3">
      <c r="C2955" s="49"/>
    </row>
    <row r="2956" s="37" customFormat="1" spans="3:3">
      <c r="C2956" s="49"/>
    </row>
    <row r="2957" s="37" customFormat="1" spans="3:3">
      <c r="C2957" s="49"/>
    </row>
    <row r="2958" s="37" customFormat="1" spans="3:3">
      <c r="C2958" s="49"/>
    </row>
    <row r="2959" s="37" customFormat="1" spans="3:3">
      <c r="C2959" s="49"/>
    </row>
    <row r="2960" s="37" customFormat="1" spans="3:3">
      <c r="C2960" s="49"/>
    </row>
    <row r="2961" s="37" customFormat="1" spans="3:3">
      <c r="C2961" s="49"/>
    </row>
    <row r="2962" s="37" customFormat="1" spans="3:3">
      <c r="C2962" s="49"/>
    </row>
    <row r="2963" s="37" customFormat="1" spans="3:3">
      <c r="C2963" s="49"/>
    </row>
    <row r="2964" s="37" customFormat="1" spans="3:3">
      <c r="C2964" s="49"/>
    </row>
    <row r="2965" s="37" customFormat="1" spans="3:3">
      <c r="C2965" s="49"/>
    </row>
    <row r="2966" s="37" customFormat="1" spans="3:3">
      <c r="C2966" s="49"/>
    </row>
    <row r="2967" s="37" customFormat="1" spans="3:3">
      <c r="C2967" s="49"/>
    </row>
    <row r="2968" s="37" customFormat="1" spans="3:3">
      <c r="C2968" s="49"/>
    </row>
    <row r="2969" s="37" customFormat="1" spans="3:3">
      <c r="C2969" s="49"/>
    </row>
    <row r="2970" s="37" customFormat="1" spans="3:3">
      <c r="C2970" s="49"/>
    </row>
    <row r="2971" s="37" customFormat="1" spans="3:3">
      <c r="C2971" s="49"/>
    </row>
    <row r="2972" s="37" customFormat="1" spans="3:3">
      <c r="C2972" s="49"/>
    </row>
    <row r="2973" s="37" customFormat="1" spans="3:3">
      <c r="C2973" s="49"/>
    </row>
    <row r="2974" s="37" customFormat="1" spans="3:3">
      <c r="C2974" s="49"/>
    </row>
    <row r="2975" s="37" customFormat="1" spans="3:3">
      <c r="C2975" s="49"/>
    </row>
    <row r="2976" s="37" customFormat="1" spans="3:3">
      <c r="C2976" s="49"/>
    </row>
    <row r="2977" s="37" customFormat="1" spans="3:3">
      <c r="C2977" s="49"/>
    </row>
    <row r="2978" s="37" customFormat="1" spans="3:3">
      <c r="C2978" s="49"/>
    </row>
    <row r="2979" s="37" customFormat="1" spans="3:3">
      <c r="C2979" s="49"/>
    </row>
    <row r="2980" s="37" customFormat="1" spans="3:3">
      <c r="C2980" s="49"/>
    </row>
    <row r="2981" s="37" customFormat="1" spans="3:3">
      <c r="C2981" s="49"/>
    </row>
    <row r="2982" s="37" customFormat="1" spans="3:3">
      <c r="C2982" s="49"/>
    </row>
    <row r="2983" s="37" customFormat="1" spans="3:3">
      <c r="C2983" s="49"/>
    </row>
    <row r="2984" s="37" customFormat="1" spans="3:3">
      <c r="C2984" s="49"/>
    </row>
    <row r="2985" s="37" customFormat="1" spans="3:3">
      <c r="C2985" s="49"/>
    </row>
    <row r="2986" s="37" customFormat="1" spans="3:3">
      <c r="C2986" s="49"/>
    </row>
    <row r="2987" s="37" customFormat="1" spans="3:3">
      <c r="C2987" s="49"/>
    </row>
    <row r="2988" s="37" customFormat="1" spans="3:3">
      <c r="C2988" s="49"/>
    </row>
    <row r="2989" s="37" customFormat="1" spans="3:3">
      <c r="C2989" s="49"/>
    </row>
    <row r="2990" s="37" customFormat="1" spans="3:3">
      <c r="C2990" s="49"/>
    </row>
    <row r="2991" s="37" customFormat="1" spans="3:3">
      <c r="C2991" s="49"/>
    </row>
    <row r="2992" s="37" customFormat="1" spans="3:3">
      <c r="C2992" s="49"/>
    </row>
    <row r="2993" s="37" customFormat="1" spans="3:3">
      <c r="C2993" s="49"/>
    </row>
    <row r="2994" s="37" customFormat="1" spans="3:3">
      <c r="C2994" s="49"/>
    </row>
    <row r="2995" s="37" customFormat="1" spans="3:3">
      <c r="C2995" s="49"/>
    </row>
    <row r="2996" s="37" customFormat="1" spans="3:3">
      <c r="C2996" s="49"/>
    </row>
    <row r="2997" s="37" customFormat="1" spans="3:3">
      <c r="C2997" s="49"/>
    </row>
    <row r="2998" s="37" customFormat="1" spans="3:3">
      <c r="C2998" s="49"/>
    </row>
    <row r="2999" s="37" customFormat="1" spans="3:3">
      <c r="C2999" s="49"/>
    </row>
    <row r="3000" s="37" customFormat="1" spans="3:3">
      <c r="C3000" s="49"/>
    </row>
    <row r="3001" s="37" customFormat="1" spans="3:3">
      <c r="C3001" s="49"/>
    </row>
    <row r="3002" s="37" customFormat="1" spans="3:3">
      <c r="C3002" s="49"/>
    </row>
    <row r="3003" s="37" customFormat="1" spans="3:3">
      <c r="C3003" s="49"/>
    </row>
    <row r="3004" s="37" customFormat="1" spans="3:3">
      <c r="C3004" s="49"/>
    </row>
    <row r="3005" s="37" customFormat="1" spans="3:3">
      <c r="C3005" s="49"/>
    </row>
    <row r="3006" s="37" customFormat="1" spans="3:3">
      <c r="C3006" s="49"/>
    </row>
    <row r="3007" s="37" customFormat="1" spans="3:3">
      <c r="C3007" s="49"/>
    </row>
    <row r="3008" s="37" customFormat="1" spans="3:3">
      <c r="C3008" s="49"/>
    </row>
    <row r="3009" s="37" customFormat="1" spans="3:3">
      <c r="C3009" s="49"/>
    </row>
    <row r="3010" s="37" customFormat="1" spans="3:3">
      <c r="C3010" s="49"/>
    </row>
    <row r="3011" s="37" customFormat="1" spans="3:3">
      <c r="C3011" s="49"/>
    </row>
    <row r="3012" s="37" customFormat="1" spans="3:3">
      <c r="C3012" s="49"/>
    </row>
    <row r="3013" s="37" customFormat="1" spans="3:3">
      <c r="C3013" s="49"/>
    </row>
    <row r="3014" s="37" customFormat="1" spans="3:3">
      <c r="C3014" s="49"/>
    </row>
    <row r="3015" s="37" customFormat="1" spans="3:3">
      <c r="C3015" s="49"/>
    </row>
    <row r="3016" s="37" customFormat="1" spans="3:3">
      <c r="C3016" s="49"/>
    </row>
    <row r="3017" s="37" customFormat="1" spans="3:3">
      <c r="C3017" s="49"/>
    </row>
    <row r="3018" s="37" customFormat="1" spans="3:3">
      <c r="C3018" s="49"/>
    </row>
    <row r="3019" s="37" customFormat="1" spans="3:3">
      <c r="C3019" s="49"/>
    </row>
    <row r="3020" s="37" customFormat="1" spans="3:3">
      <c r="C3020" s="49"/>
    </row>
    <row r="3021" s="37" customFormat="1" spans="3:3">
      <c r="C3021" s="49"/>
    </row>
    <row r="3022" s="37" customFormat="1" spans="3:3">
      <c r="C3022" s="49"/>
    </row>
    <row r="3023" s="37" customFormat="1" spans="3:3">
      <c r="C3023" s="49"/>
    </row>
    <row r="3024" s="37" customFormat="1" spans="3:3">
      <c r="C3024" s="49"/>
    </row>
    <row r="3025" s="37" customFormat="1" spans="3:3">
      <c r="C3025" s="49"/>
    </row>
    <row r="3026" s="37" customFormat="1" spans="3:3">
      <c r="C3026" s="49"/>
    </row>
    <row r="3027" s="37" customFormat="1" spans="3:3">
      <c r="C3027" s="49"/>
    </row>
    <row r="3028" s="37" customFormat="1" spans="3:3">
      <c r="C3028" s="49"/>
    </row>
    <row r="3029" s="37" customFormat="1" spans="3:3">
      <c r="C3029" s="49"/>
    </row>
    <row r="3030" s="37" customFormat="1" spans="3:3">
      <c r="C3030" s="49"/>
    </row>
    <row r="3031" s="37" customFormat="1" spans="3:3">
      <c r="C3031" s="49"/>
    </row>
    <row r="3032" s="37" customFormat="1" spans="3:3">
      <c r="C3032" s="49"/>
    </row>
    <row r="3033" s="37" customFormat="1" spans="3:3">
      <c r="C3033" s="49"/>
    </row>
    <row r="3034" s="37" customFormat="1" spans="3:3">
      <c r="C3034" s="49"/>
    </row>
    <row r="3035" s="37" customFormat="1" spans="3:3">
      <c r="C3035" s="49"/>
    </row>
    <row r="3036" s="37" customFormat="1" spans="3:3">
      <c r="C3036" s="49"/>
    </row>
    <row r="3037" s="37" customFormat="1" spans="3:3">
      <c r="C3037" s="49"/>
    </row>
    <row r="3038" s="37" customFormat="1" spans="3:3">
      <c r="C3038" s="49"/>
    </row>
    <row r="3039" s="37" customFormat="1" spans="3:3">
      <c r="C3039" s="49"/>
    </row>
    <row r="3040" s="37" customFormat="1" spans="3:3">
      <c r="C3040" s="49"/>
    </row>
    <row r="3041" s="37" customFormat="1" spans="3:3">
      <c r="C3041" s="49"/>
    </row>
    <row r="3042" s="37" customFormat="1" spans="3:3">
      <c r="C3042" s="49"/>
    </row>
    <row r="3043" s="37" customFormat="1" spans="3:3">
      <c r="C3043" s="49"/>
    </row>
    <row r="3044" s="37" customFormat="1" spans="3:3">
      <c r="C3044" s="49"/>
    </row>
    <row r="3045" s="37" customFormat="1" spans="3:3">
      <c r="C3045" s="49"/>
    </row>
    <row r="3046" s="37" customFormat="1" spans="3:3">
      <c r="C3046" s="49"/>
    </row>
    <row r="3047" s="37" customFormat="1" spans="3:3">
      <c r="C3047" s="49"/>
    </row>
    <row r="3048" s="37" customFormat="1" spans="3:3">
      <c r="C3048" s="49"/>
    </row>
    <row r="3049" s="37" customFormat="1" spans="3:3">
      <c r="C3049" s="49"/>
    </row>
    <row r="3050" s="37" customFormat="1" spans="3:3">
      <c r="C3050" s="49"/>
    </row>
    <row r="3051" s="37" customFormat="1" spans="3:3">
      <c r="C3051" s="49"/>
    </row>
    <row r="3052" s="37" customFormat="1" spans="3:3">
      <c r="C3052" s="49"/>
    </row>
    <row r="3053" s="37" customFormat="1" spans="3:3">
      <c r="C3053" s="49"/>
    </row>
    <row r="3054" s="37" customFormat="1" spans="3:3">
      <c r="C3054" s="49"/>
    </row>
    <row r="3055" s="37" customFormat="1" spans="3:3">
      <c r="C3055" s="49"/>
    </row>
    <row r="3056" s="37" customFormat="1" spans="3:3">
      <c r="C3056" s="49"/>
    </row>
    <row r="3057" s="37" customFormat="1" spans="3:3">
      <c r="C3057" s="49"/>
    </row>
    <row r="3058" s="37" customFormat="1" spans="3:3">
      <c r="C3058" s="49"/>
    </row>
    <row r="3059" s="37" customFormat="1" spans="3:3">
      <c r="C3059" s="49"/>
    </row>
    <row r="3060" s="37" customFormat="1" spans="3:3">
      <c r="C3060" s="49"/>
    </row>
    <row r="3061" s="37" customFormat="1" spans="3:3">
      <c r="C3061" s="49"/>
    </row>
    <row r="3062" s="37" customFormat="1" spans="3:3">
      <c r="C3062" s="49"/>
    </row>
    <row r="3063" s="37" customFormat="1" spans="3:3">
      <c r="C3063" s="49"/>
    </row>
    <row r="3064" s="37" customFormat="1" spans="3:3">
      <c r="C3064" s="49"/>
    </row>
    <row r="3065" s="37" customFormat="1" spans="3:3">
      <c r="C3065" s="49"/>
    </row>
    <row r="3066" s="37" customFormat="1" spans="3:3">
      <c r="C3066" s="49"/>
    </row>
    <row r="3067" s="37" customFormat="1" spans="3:3">
      <c r="C3067" s="49"/>
    </row>
    <row r="3068" s="37" customFormat="1" spans="3:3">
      <c r="C3068" s="49"/>
    </row>
    <row r="3069" s="37" customFormat="1" spans="3:3">
      <c r="C3069" s="49"/>
    </row>
    <row r="3070" s="37" customFormat="1" spans="3:3">
      <c r="C3070" s="49"/>
    </row>
    <row r="3071" s="37" customFormat="1" spans="3:3">
      <c r="C3071" s="49"/>
    </row>
    <row r="3072" s="37" customFormat="1" spans="3:3">
      <c r="C3072" s="49"/>
    </row>
    <row r="3073" s="37" customFormat="1" spans="3:3">
      <c r="C3073" s="49"/>
    </row>
    <row r="3074" s="37" customFormat="1" spans="3:3">
      <c r="C3074" s="49"/>
    </row>
    <row r="3075" s="37" customFormat="1" spans="3:3">
      <c r="C3075" s="49"/>
    </row>
    <row r="3076" s="37" customFormat="1" spans="3:3">
      <c r="C3076" s="49"/>
    </row>
    <row r="3077" s="37" customFormat="1" spans="3:3">
      <c r="C3077" s="49"/>
    </row>
    <row r="3078" s="37" customFormat="1" spans="3:3">
      <c r="C3078" s="49"/>
    </row>
    <row r="3079" s="37" customFormat="1" spans="3:3">
      <c r="C3079" s="49"/>
    </row>
    <row r="3080" s="37" customFormat="1" spans="3:3">
      <c r="C3080" s="49"/>
    </row>
    <row r="3081" s="37" customFormat="1" spans="3:3">
      <c r="C3081" s="49"/>
    </row>
    <row r="3082" s="37" customFormat="1" spans="3:3">
      <c r="C3082" s="49"/>
    </row>
    <row r="3083" s="37" customFormat="1" spans="3:3">
      <c r="C3083" s="49"/>
    </row>
    <row r="3084" s="37" customFormat="1" spans="3:3">
      <c r="C3084" s="49"/>
    </row>
    <row r="3085" s="37" customFormat="1" spans="3:3">
      <c r="C3085" s="49"/>
    </row>
    <row r="3086" s="37" customFormat="1" spans="3:3">
      <c r="C3086" s="49"/>
    </row>
    <row r="3087" s="37" customFormat="1" spans="3:3">
      <c r="C3087" s="49"/>
    </row>
    <row r="3088" s="37" customFormat="1" spans="3:3">
      <c r="C3088" s="49"/>
    </row>
    <row r="3089" s="37" customFormat="1" spans="3:3">
      <c r="C3089" s="49"/>
    </row>
    <row r="3090" s="37" customFormat="1" spans="3:3">
      <c r="C3090" s="49"/>
    </row>
    <row r="3091" s="37" customFormat="1" spans="3:3">
      <c r="C3091" s="49"/>
    </row>
    <row r="3092" s="37" customFormat="1" spans="3:3">
      <c r="C3092" s="49"/>
    </row>
    <row r="3093" s="37" customFormat="1" spans="3:3">
      <c r="C3093" s="49"/>
    </row>
    <row r="3094" s="37" customFormat="1" spans="3:3">
      <c r="C3094" s="49"/>
    </row>
    <row r="3095" s="37" customFormat="1" spans="3:3">
      <c r="C3095" s="49"/>
    </row>
    <row r="3096" s="37" customFormat="1" spans="3:3">
      <c r="C3096" s="49"/>
    </row>
    <row r="3097" s="37" customFormat="1" spans="3:3">
      <c r="C3097" s="49"/>
    </row>
    <row r="3098" s="37" customFormat="1" spans="3:3">
      <c r="C3098" s="49"/>
    </row>
    <row r="3099" s="37" customFormat="1" spans="3:3">
      <c r="C3099" s="49"/>
    </row>
    <row r="3100" s="37" customFormat="1" spans="3:3">
      <c r="C3100" s="49"/>
    </row>
    <row r="3101" s="37" customFormat="1" spans="3:3">
      <c r="C3101" s="49"/>
    </row>
    <row r="3102" s="37" customFormat="1" spans="3:3">
      <c r="C3102" s="49"/>
    </row>
    <row r="3103" s="37" customFormat="1" spans="3:3">
      <c r="C3103" s="49"/>
    </row>
    <row r="3104" s="37" customFormat="1" spans="3:3">
      <c r="C3104" s="49"/>
    </row>
    <row r="3105" s="37" customFormat="1" spans="3:3">
      <c r="C3105" s="49"/>
    </row>
    <row r="3106" s="37" customFormat="1" spans="3:3">
      <c r="C3106" s="49"/>
    </row>
    <row r="3107" s="37" customFormat="1" spans="3:3">
      <c r="C3107" s="49"/>
    </row>
    <row r="3108" s="37" customFormat="1" spans="3:3">
      <c r="C3108" s="49"/>
    </row>
    <row r="3109" s="37" customFormat="1" spans="3:3">
      <c r="C3109" s="49"/>
    </row>
    <row r="3110" s="37" customFormat="1" spans="3:3">
      <c r="C3110" s="49"/>
    </row>
    <row r="3111" s="37" customFormat="1" spans="3:3">
      <c r="C3111" s="49"/>
    </row>
    <row r="3112" s="37" customFormat="1" spans="3:3">
      <c r="C3112" s="49"/>
    </row>
    <row r="3113" s="37" customFormat="1" spans="3:3">
      <c r="C3113" s="49"/>
    </row>
    <row r="3114" s="37" customFormat="1" spans="3:3">
      <c r="C3114" s="49"/>
    </row>
    <row r="3115" s="37" customFormat="1" spans="3:3">
      <c r="C3115" s="49"/>
    </row>
    <row r="3116" s="37" customFormat="1" spans="3:3">
      <c r="C3116" s="49"/>
    </row>
    <row r="3117" s="37" customFormat="1" spans="3:3">
      <c r="C3117" s="49"/>
    </row>
    <row r="3118" s="37" customFormat="1" spans="3:3">
      <c r="C3118" s="49"/>
    </row>
    <row r="3119" s="37" customFormat="1" spans="3:3">
      <c r="C3119" s="49"/>
    </row>
    <row r="3120" s="37" customFormat="1" spans="3:3">
      <c r="C3120" s="49"/>
    </row>
    <row r="3121" s="37" customFormat="1" spans="3:3">
      <c r="C3121" s="49"/>
    </row>
    <row r="3122" s="37" customFormat="1" spans="3:3">
      <c r="C3122" s="49"/>
    </row>
    <row r="3123" s="37" customFormat="1" spans="3:3">
      <c r="C3123" s="49"/>
    </row>
    <row r="3124" s="37" customFormat="1" spans="3:3">
      <c r="C3124" s="49"/>
    </row>
    <row r="3125" s="37" customFormat="1" spans="3:3">
      <c r="C3125" s="49"/>
    </row>
    <row r="3126" s="37" customFormat="1" spans="3:3">
      <c r="C3126" s="49"/>
    </row>
    <row r="3127" s="37" customFormat="1" spans="3:3">
      <c r="C3127" s="49"/>
    </row>
    <row r="3128" s="37" customFormat="1" spans="3:3">
      <c r="C3128" s="49"/>
    </row>
    <row r="3129" s="37" customFormat="1" spans="3:3">
      <c r="C3129" s="49"/>
    </row>
    <row r="3130" s="37" customFormat="1" spans="3:3">
      <c r="C3130" s="49"/>
    </row>
    <row r="3131" s="37" customFormat="1" spans="3:3">
      <c r="C3131" s="49"/>
    </row>
    <row r="3132" s="37" customFormat="1" spans="3:3">
      <c r="C3132" s="49"/>
    </row>
    <row r="3133" s="37" customFormat="1" spans="3:3">
      <c r="C3133" s="49"/>
    </row>
    <row r="3134" s="37" customFormat="1" spans="3:3">
      <c r="C3134" s="49"/>
    </row>
    <row r="3135" s="37" customFormat="1" spans="3:3">
      <c r="C3135" s="49"/>
    </row>
    <row r="3136" s="37" customFormat="1" spans="3:3">
      <c r="C3136" s="49"/>
    </row>
    <row r="3137" s="37" customFormat="1" spans="3:3">
      <c r="C3137" s="49"/>
    </row>
    <row r="3138" s="37" customFormat="1" spans="3:3">
      <c r="C3138" s="49"/>
    </row>
    <row r="3139" s="37" customFormat="1" spans="3:3">
      <c r="C3139" s="49"/>
    </row>
    <row r="3140" s="37" customFormat="1" spans="3:3">
      <c r="C3140" s="49"/>
    </row>
    <row r="3141" s="37" customFormat="1" spans="3:3">
      <c r="C3141" s="49"/>
    </row>
    <row r="3142" s="37" customFormat="1" spans="3:3">
      <c r="C3142" s="49"/>
    </row>
    <row r="3143" s="37" customFormat="1" spans="3:3">
      <c r="C3143" s="49"/>
    </row>
    <row r="3144" s="37" customFormat="1" spans="3:3">
      <c r="C3144" s="49"/>
    </row>
    <row r="3145" s="37" customFormat="1" spans="3:3">
      <c r="C3145" s="49"/>
    </row>
    <row r="3146" s="37" customFormat="1" spans="3:3">
      <c r="C3146" s="49"/>
    </row>
    <row r="3147" s="37" customFormat="1" spans="3:3">
      <c r="C3147" s="49"/>
    </row>
    <row r="3148" s="37" customFormat="1" spans="3:3">
      <c r="C3148" s="49"/>
    </row>
    <row r="3149" s="37" customFormat="1" spans="3:3">
      <c r="C3149" s="49"/>
    </row>
    <row r="3150" s="37" customFormat="1" spans="3:3">
      <c r="C3150" s="49"/>
    </row>
    <row r="3151" s="37" customFormat="1" spans="3:3">
      <c r="C3151" s="49"/>
    </row>
    <row r="3152" s="37" customFormat="1" spans="3:3">
      <c r="C3152" s="49"/>
    </row>
    <row r="3153" s="37" customFormat="1" spans="3:3">
      <c r="C3153" s="49"/>
    </row>
    <row r="3154" s="37" customFormat="1" spans="3:3">
      <c r="C3154" s="49"/>
    </row>
    <row r="3155" s="37" customFormat="1" spans="3:3">
      <c r="C3155" s="49"/>
    </row>
    <row r="3156" s="37" customFormat="1" spans="3:3">
      <c r="C3156" s="49"/>
    </row>
    <row r="3157" s="37" customFormat="1" spans="3:3">
      <c r="C3157" s="49"/>
    </row>
    <row r="3158" s="37" customFormat="1" spans="3:3">
      <c r="C3158" s="49"/>
    </row>
    <row r="3159" s="37" customFormat="1" spans="3:3">
      <c r="C3159" s="49"/>
    </row>
    <row r="3160" s="37" customFormat="1" spans="3:3">
      <c r="C3160" s="49"/>
    </row>
    <row r="3161" s="37" customFormat="1" spans="3:3">
      <c r="C3161" s="49"/>
    </row>
    <row r="3162" s="37" customFormat="1" spans="3:3">
      <c r="C3162" s="49"/>
    </row>
    <row r="3163" s="37" customFormat="1" spans="3:3">
      <c r="C3163" s="49"/>
    </row>
    <row r="3164" s="37" customFormat="1" spans="3:3">
      <c r="C3164" s="49"/>
    </row>
    <row r="3165" s="37" customFormat="1" spans="3:3">
      <c r="C3165" s="49"/>
    </row>
    <row r="3166" s="37" customFormat="1" spans="3:3">
      <c r="C3166" s="49"/>
    </row>
    <row r="3167" s="37" customFormat="1" spans="3:3">
      <c r="C3167" s="49"/>
    </row>
    <row r="3168" s="37" customFormat="1" spans="3:3">
      <c r="C3168" s="49"/>
    </row>
    <row r="3169" s="37" customFormat="1" spans="3:3">
      <c r="C3169" s="49"/>
    </row>
    <row r="3170" s="37" customFormat="1" spans="3:3">
      <c r="C3170" s="49"/>
    </row>
    <row r="3171" s="37" customFormat="1" spans="3:3">
      <c r="C3171" s="49"/>
    </row>
    <row r="3172" s="37" customFormat="1" spans="3:3">
      <c r="C3172" s="49"/>
    </row>
    <row r="3173" s="37" customFormat="1" spans="3:3">
      <c r="C3173" s="49"/>
    </row>
    <row r="3174" s="37" customFormat="1" spans="3:3">
      <c r="C3174" s="49"/>
    </row>
    <row r="3175" s="37" customFormat="1" spans="3:3">
      <c r="C3175" s="49"/>
    </row>
    <row r="3176" s="37" customFormat="1" spans="3:3">
      <c r="C3176" s="49"/>
    </row>
    <row r="3177" s="37" customFormat="1" spans="3:3">
      <c r="C3177" s="49"/>
    </row>
    <row r="3178" s="37" customFormat="1" spans="3:3">
      <c r="C3178" s="49"/>
    </row>
    <row r="3179" s="37" customFormat="1" spans="3:3">
      <c r="C3179" s="49"/>
    </row>
    <row r="3180" s="37" customFormat="1" spans="3:3">
      <c r="C3180" s="49"/>
    </row>
    <row r="3181" s="37" customFormat="1" spans="3:3">
      <c r="C3181" s="49"/>
    </row>
    <row r="3182" s="37" customFormat="1" spans="3:3">
      <c r="C3182" s="49"/>
    </row>
    <row r="3183" s="37" customFormat="1" spans="3:3">
      <c r="C3183" s="49"/>
    </row>
    <row r="3184" s="37" customFormat="1" spans="3:3">
      <c r="C3184" s="49"/>
    </row>
    <row r="3185" s="37" customFormat="1" spans="3:3">
      <c r="C3185" s="49"/>
    </row>
    <row r="3186" s="37" customFormat="1" spans="3:3">
      <c r="C3186" s="49"/>
    </row>
    <row r="3187" s="37" customFormat="1" spans="3:3">
      <c r="C3187" s="49"/>
    </row>
    <row r="3188" s="37" customFormat="1" spans="3:3">
      <c r="C3188" s="49"/>
    </row>
    <row r="3189" s="37" customFormat="1" spans="3:3">
      <c r="C3189" s="49"/>
    </row>
    <row r="3190" s="37" customFormat="1" spans="3:3">
      <c r="C3190" s="49"/>
    </row>
    <row r="3191" s="37" customFormat="1" spans="3:3">
      <c r="C3191" s="49"/>
    </row>
    <row r="3192" s="37" customFormat="1" spans="3:3">
      <c r="C3192" s="49"/>
    </row>
    <row r="3193" s="37" customFormat="1" spans="3:3">
      <c r="C3193" s="49"/>
    </row>
    <row r="3194" s="37" customFormat="1" spans="3:3">
      <c r="C3194" s="49"/>
    </row>
    <row r="3195" s="37" customFormat="1" spans="3:3">
      <c r="C3195" s="49"/>
    </row>
    <row r="3196" s="37" customFormat="1" spans="3:3">
      <c r="C3196" s="49"/>
    </row>
    <row r="3197" s="37" customFormat="1" spans="3:3">
      <c r="C3197" s="49"/>
    </row>
    <row r="3198" s="37" customFormat="1" spans="3:3">
      <c r="C3198" s="49"/>
    </row>
    <row r="3199" s="37" customFormat="1" spans="3:3">
      <c r="C3199" s="49"/>
    </row>
    <row r="3200" s="37" customFormat="1" spans="3:3">
      <c r="C3200" s="49"/>
    </row>
    <row r="3201" s="37" customFormat="1" spans="3:3">
      <c r="C3201" s="49"/>
    </row>
    <row r="3202" s="37" customFormat="1" spans="3:3">
      <c r="C3202" s="49"/>
    </row>
    <row r="3203" s="37" customFormat="1" spans="3:3">
      <c r="C3203" s="49"/>
    </row>
    <row r="3204" s="37" customFormat="1" spans="3:3">
      <c r="C3204" s="49"/>
    </row>
    <row r="3205" s="37" customFormat="1" spans="3:3">
      <c r="C3205" s="49"/>
    </row>
    <row r="3206" s="37" customFormat="1" spans="3:3">
      <c r="C3206" s="49"/>
    </row>
    <row r="3207" s="37" customFormat="1" spans="3:3">
      <c r="C3207" s="49"/>
    </row>
    <row r="3208" s="37" customFormat="1" spans="3:3">
      <c r="C3208" s="49"/>
    </row>
    <row r="3209" s="37" customFormat="1" spans="3:3">
      <c r="C3209" s="49"/>
    </row>
    <row r="3210" s="37" customFormat="1" spans="3:3">
      <c r="C3210" s="49"/>
    </row>
    <row r="3211" s="37" customFormat="1" spans="3:3">
      <c r="C3211" s="49"/>
    </row>
    <row r="3212" s="37" customFormat="1" spans="3:3">
      <c r="C3212" s="49"/>
    </row>
    <row r="3213" s="37" customFormat="1" spans="3:3">
      <c r="C3213" s="49"/>
    </row>
    <row r="3214" s="37" customFormat="1" spans="3:3">
      <c r="C3214" s="49"/>
    </row>
    <row r="3215" s="37" customFormat="1" spans="3:3">
      <c r="C3215" s="49"/>
    </row>
    <row r="3216" s="37" customFormat="1" spans="3:3">
      <c r="C3216" s="49"/>
    </row>
    <row r="3217" s="37" customFormat="1" spans="3:3">
      <c r="C3217" s="49"/>
    </row>
    <row r="3218" s="37" customFormat="1" spans="3:3">
      <c r="C3218" s="49"/>
    </row>
    <row r="3219" s="37" customFormat="1" spans="3:3">
      <c r="C3219" s="49"/>
    </row>
    <row r="3220" s="37" customFormat="1" spans="3:3">
      <c r="C3220" s="49"/>
    </row>
    <row r="3221" s="37" customFormat="1" spans="3:3">
      <c r="C3221" s="49"/>
    </row>
    <row r="3222" s="37" customFormat="1" spans="3:3">
      <c r="C3222" s="49"/>
    </row>
    <row r="3223" s="37" customFormat="1" spans="3:3">
      <c r="C3223" s="49"/>
    </row>
    <row r="3224" s="37" customFormat="1" spans="3:3">
      <c r="C3224" s="49"/>
    </row>
    <row r="3225" s="37" customFormat="1" spans="3:3">
      <c r="C3225" s="49"/>
    </row>
    <row r="3226" s="37" customFormat="1" spans="3:3">
      <c r="C3226" s="49"/>
    </row>
    <row r="3227" s="37" customFormat="1" spans="3:3">
      <c r="C3227" s="49"/>
    </row>
    <row r="3228" s="37" customFormat="1" spans="3:3">
      <c r="C3228" s="49"/>
    </row>
    <row r="3229" s="37" customFormat="1" spans="3:3">
      <c r="C3229" s="49"/>
    </row>
    <row r="3230" s="37" customFormat="1" spans="3:3">
      <c r="C3230" s="49"/>
    </row>
    <row r="3231" s="37" customFormat="1" spans="3:3">
      <c r="C3231" s="49"/>
    </row>
    <row r="3232" s="37" customFormat="1" spans="3:3">
      <c r="C3232" s="49"/>
    </row>
    <row r="3233" s="37" customFormat="1" spans="3:3">
      <c r="C3233" s="49"/>
    </row>
    <row r="3234" s="37" customFormat="1" spans="3:3">
      <c r="C3234" s="49"/>
    </row>
    <row r="3235" s="37" customFormat="1" spans="3:3">
      <c r="C3235" s="49"/>
    </row>
    <row r="3236" s="37" customFormat="1" spans="3:3">
      <c r="C3236" s="49"/>
    </row>
    <row r="3237" s="37" customFormat="1" spans="3:3">
      <c r="C3237" s="49"/>
    </row>
    <row r="3238" s="37" customFormat="1" spans="3:3">
      <c r="C3238" s="49"/>
    </row>
    <row r="3239" s="37" customFormat="1" spans="3:3">
      <c r="C3239" s="49"/>
    </row>
    <row r="3240" s="37" customFormat="1" spans="3:3">
      <c r="C3240" s="49"/>
    </row>
    <row r="3241" s="37" customFormat="1" spans="3:3">
      <c r="C3241" s="49"/>
    </row>
    <row r="3242" s="37" customFormat="1" spans="3:3">
      <c r="C3242" s="49"/>
    </row>
    <row r="3243" s="37" customFormat="1" spans="3:3">
      <c r="C3243" s="49"/>
    </row>
    <row r="3244" s="37" customFormat="1" spans="3:3">
      <c r="C3244" s="49"/>
    </row>
    <row r="3245" s="37" customFormat="1" spans="3:3">
      <c r="C3245" s="49"/>
    </row>
    <row r="3246" s="37" customFormat="1" spans="3:3">
      <c r="C3246" s="49"/>
    </row>
    <row r="3247" s="37" customFormat="1" spans="3:3">
      <c r="C3247" s="49"/>
    </row>
    <row r="3248" s="37" customFormat="1" spans="3:3">
      <c r="C3248" s="49"/>
    </row>
    <row r="3249" s="37" customFormat="1" spans="3:3">
      <c r="C3249" s="49"/>
    </row>
    <row r="3250" s="37" customFormat="1" spans="3:3">
      <c r="C3250" s="49"/>
    </row>
    <row r="3251" s="37" customFormat="1" spans="3:3">
      <c r="C3251" s="49"/>
    </row>
    <row r="3252" s="37" customFormat="1" spans="3:3">
      <c r="C3252" s="49"/>
    </row>
    <row r="3253" s="37" customFormat="1" spans="3:3">
      <c r="C3253" s="49"/>
    </row>
    <row r="3254" s="37" customFormat="1" spans="3:3">
      <c r="C3254" s="49"/>
    </row>
    <row r="3255" s="37" customFormat="1" spans="3:3">
      <c r="C3255" s="49"/>
    </row>
    <row r="3256" s="37" customFormat="1" spans="3:3">
      <c r="C3256" s="49"/>
    </row>
    <row r="3257" s="37" customFormat="1" spans="3:3">
      <c r="C3257" s="49"/>
    </row>
    <row r="3258" s="37" customFormat="1" spans="3:3">
      <c r="C3258" s="49"/>
    </row>
    <row r="3259" s="37" customFormat="1" spans="3:3">
      <c r="C3259" s="49"/>
    </row>
    <row r="3260" s="37" customFormat="1" spans="3:3">
      <c r="C3260" s="49"/>
    </row>
    <row r="3261" s="37" customFormat="1" spans="3:3">
      <c r="C3261" s="49"/>
    </row>
    <row r="3262" s="37" customFormat="1" spans="3:3">
      <c r="C3262" s="49"/>
    </row>
    <row r="3263" s="37" customFormat="1" spans="3:3">
      <c r="C3263" s="49"/>
    </row>
    <row r="3264" s="37" customFormat="1" spans="3:3">
      <c r="C3264" s="49"/>
    </row>
    <row r="3265" s="37" customFormat="1" spans="3:3">
      <c r="C3265" s="49"/>
    </row>
    <row r="3266" s="37" customFormat="1" spans="3:3">
      <c r="C3266" s="49"/>
    </row>
    <row r="3267" s="37" customFormat="1" spans="3:3">
      <c r="C3267" s="49"/>
    </row>
    <row r="3268" s="37" customFormat="1" spans="3:3">
      <c r="C3268" s="49"/>
    </row>
    <row r="3269" s="37" customFormat="1" spans="3:3">
      <c r="C3269" s="49"/>
    </row>
    <row r="3270" s="37" customFormat="1" spans="3:3">
      <c r="C3270" s="49"/>
    </row>
    <row r="3271" s="37" customFormat="1" spans="3:3">
      <c r="C3271" s="49"/>
    </row>
    <row r="3272" s="37" customFormat="1" spans="3:3">
      <c r="C3272" s="49"/>
    </row>
    <row r="3273" s="37" customFormat="1" spans="3:3">
      <c r="C3273" s="49"/>
    </row>
    <row r="3274" s="37" customFormat="1" spans="3:3">
      <c r="C3274" s="49"/>
    </row>
    <row r="3275" s="37" customFormat="1" spans="3:3">
      <c r="C3275" s="49"/>
    </row>
    <row r="3276" s="37" customFormat="1" spans="3:3">
      <c r="C3276" s="49"/>
    </row>
    <row r="3277" s="37" customFormat="1" spans="3:3">
      <c r="C3277" s="49"/>
    </row>
    <row r="3278" s="37" customFormat="1" spans="3:3">
      <c r="C3278" s="49"/>
    </row>
    <row r="3279" s="37" customFormat="1" spans="3:3">
      <c r="C3279" s="49"/>
    </row>
    <row r="3280" s="37" customFormat="1" spans="3:3">
      <c r="C3280" s="49"/>
    </row>
    <row r="3281" s="37" customFormat="1" spans="3:3">
      <c r="C3281" s="49"/>
    </row>
    <row r="3282" s="37" customFormat="1" spans="3:3">
      <c r="C3282" s="49"/>
    </row>
    <row r="3283" s="37" customFormat="1" spans="3:3">
      <c r="C3283" s="49"/>
    </row>
    <row r="3284" s="37" customFormat="1" spans="3:3">
      <c r="C3284" s="49"/>
    </row>
    <row r="3285" s="37" customFormat="1" spans="3:3">
      <c r="C3285" s="49"/>
    </row>
    <row r="3286" s="37" customFormat="1" spans="3:3">
      <c r="C3286" s="49"/>
    </row>
    <row r="3287" s="37" customFormat="1" spans="3:3">
      <c r="C3287" s="49"/>
    </row>
    <row r="3288" s="37" customFormat="1" spans="3:3">
      <c r="C3288" s="49"/>
    </row>
    <row r="3289" s="37" customFormat="1" spans="3:3">
      <c r="C3289" s="49"/>
    </row>
    <row r="3290" s="37" customFormat="1" spans="3:3">
      <c r="C3290" s="49"/>
    </row>
    <row r="3291" s="37" customFormat="1" spans="3:3">
      <c r="C3291" s="49"/>
    </row>
    <row r="3292" s="37" customFormat="1" spans="3:3">
      <c r="C3292" s="49"/>
    </row>
    <row r="3293" s="37" customFormat="1" spans="3:3">
      <c r="C3293" s="49"/>
    </row>
    <row r="3294" s="37" customFormat="1" spans="3:3">
      <c r="C3294" s="49"/>
    </row>
    <row r="3295" s="37" customFormat="1" spans="3:3">
      <c r="C3295" s="49"/>
    </row>
    <row r="3296" s="37" customFormat="1" spans="3:3">
      <c r="C3296" s="49"/>
    </row>
    <row r="3297" s="37" customFormat="1" spans="3:3">
      <c r="C3297" s="49"/>
    </row>
    <row r="3298" s="37" customFormat="1" spans="3:3">
      <c r="C3298" s="49"/>
    </row>
    <row r="3299" s="37" customFormat="1" spans="3:3">
      <c r="C3299" s="49"/>
    </row>
    <row r="3300" s="37" customFormat="1" spans="3:3">
      <c r="C3300" s="49"/>
    </row>
    <row r="3301" s="37" customFormat="1" spans="3:3">
      <c r="C3301" s="49"/>
    </row>
    <row r="3302" s="37" customFormat="1" spans="3:3">
      <c r="C3302" s="49"/>
    </row>
    <row r="3303" s="37" customFormat="1" spans="3:3">
      <c r="C3303" s="49"/>
    </row>
    <row r="3304" s="37" customFormat="1" spans="3:3">
      <c r="C3304" s="49"/>
    </row>
    <row r="3305" s="37" customFormat="1" spans="3:3">
      <c r="C3305" s="49"/>
    </row>
    <row r="3306" s="37" customFormat="1" spans="3:3">
      <c r="C3306" s="49"/>
    </row>
    <row r="3307" s="37" customFormat="1" spans="3:3">
      <c r="C3307" s="49"/>
    </row>
    <row r="3308" s="37" customFormat="1" spans="3:3">
      <c r="C3308" s="49"/>
    </row>
    <row r="3309" s="37" customFormat="1" spans="3:3">
      <c r="C3309" s="49"/>
    </row>
    <row r="3310" s="37" customFormat="1" spans="3:3">
      <c r="C3310" s="49"/>
    </row>
    <row r="3311" s="37" customFormat="1" spans="3:3">
      <c r="C3311" s="49"/>
    </row>
    <row r="3312" s="37" customFormat="1" spans="3:3">
      <c r="C3312" s="49"/>
    </row>
    <row r="3313" s="37" customFormat="1" spans="3:3">
      <c r="C3313" s="49"/>
    </row>
    <row r="3314" s="37" customFormat="1" spans="3:3">
      <c r="C3314" s="49"/>
    </row>
    <row r="3315" s="37" customFormat="1" spans="3:3">
      <c r="C3315" s="49"/>
    </row>
    <row r="3316" s="37" customFormat="1" spans="3:3">
      <c r="C3316" s="49"/>
    </row>
    <row r="3317" s="37" customFormat="1" spans="3:3">
      <c r="C3317" s="49"/>
    </row>
    <row r="3318" s="37" customFormat="1" spans="3:3">
      <c r="C3318" s="49"/>
    </row>
    <row r="3319" s="37" customFormat="1" spans="3:3">
      <c r="C3319" s="49"/>
    </row>
    <row r="3320" s="37" customFormat="1" spans="3:3">
      <c r="C3320" s="49"/>
    </row>
    <row r="3321" s="37" customFormat="1" spans="3:3">
      <c r="C3321" s="49"/>
    </row>
    <row r="3322" s="37" customFormat="1" spans="3:3">
      <c r="C3322" s="49"/>
    </row>
    <row r="3323" s="37" customFormat="1" spans="3:3">
      <c r="C3323" s="49"/>
    </row>
    <row r="3324" s="37" customFormat="1" spans="3:3">
      <c r="C3324" s="49"/>
    </row>
    <row r="3325" s="37" customFormat="1" spans="3:3">
      <c r="C3325" s="49"/>
    </row>
    <row r="3326" s="37" customFormat="1" spans="3:3">
      <c r="C3326" s="49"/>
    </row>
    <row r="3327" s="37" customFormat="1" spans="3:3">
      <c r="C3327" s="49"/>
    </row>
    <row r="3328" s="37" customFormat="1" spans="3:3">
      <c r="C3328" s="49"/>
    </row>
    <row r="3329" s="37" customFormat="1" spans="3:3">
      <c r="C3329" s="49"/>
    </row>
    <row r="3330" s="37" customFormat="1" spans="3:3">
      <c r="C3330" s="49"/>
    </row>
    <row r="3331" s="37" customFormat="1" spans="3:3">
      <c r="C3331" s="49"/>
    </row>
    <row r="3332" s="37" customFormat="1" spans="3:3">
      <c r="C3332" s="49"/>
    </row>
    <row r="3333" s="37" customFormat="1" spans="3:3">
      <c r="C3333" s="49"/>
    </row>
    <row r="3334" s="37" customFormat="1" spans="3:3">
      <c r="C3334" s="49"/>
    </row>
    <row r="3335" s="37" customFormat="1" spans="3:3">
      <c r="C3335" s="49"/>
    </row>
    <row r="3336" s="37" customFormat="1" spans="3:3">
      <c r="C3336" s="49"/>
    </row>
    <row r="3337" s="37" customFormat="1" spans="3:3">
      <c r="C3337" s="49"/>
    </row>
    <row r="3338" s="37" customFormat="1" spans="3:3">
      <c r="C3338" s="49"/>
    </row>
    <row r="3339" s="37" customFormat="1" spans="3:3">
      <c r="C3339" s="49"/>
    </row>
    <row r="3340" s="37" customFormat="1" spans="3:3">
      <c r="C3340" s="49"/>
    </row>
    <row r="3341" s="37" customFormat="1" spans="3:3">
      <c r="C3341" s="49"/>
    </row>
    <row r="3342" s="37" customFormat="1" spans="3:3">
      <c r="C3342" s="49"/>
    </row>
    <row r="3343" s="37" customFormat="1" spans="3:3">
      <c r="C3343" s="49"/>
    </row>
    <row r="3344" s="37" customFormat="1" spans="3:3">
      <c r="C3344" s="49"/>
    </row>
    <row r="3345" s="37" customFormat="1" spans="3:3">
      <c r="C3345" s="49"/>
    </row>
    <row r="3346" s="37" customFormat="1" spans="3:3">
      <c r="C3346" s="49"/>
    </row>
    <row r="3347" s="37" customFormat="1" spans="3:3">
      <c r="C3347" s="49"/>
    </row>
    <row r="3348" s="37" customFormat="1" spans="3:3">
      <c r="C3348" s="49"/>
    </row>
    <row r="3349" s="37" customFormat="1" spans="3:3">
      <c r="C3349" s="49"/>
    </row>
    <row r="3350" s="37" customFormat="1" spans="3:3">
      <c r="C3350" s="49"/>
    </row>
    <row r="3351" s="37" customFormat="1" spans="3:3">
      <c r="C3351" s="49"/>
    </row>
    <row r="3352" s="37" customFormat="1" spans="3:3">
      <c r="C3352" s="49"/>
    </row>
    <row r="3353" s="37" customFormat="1" spans="3:3">
      <c r="C3353" s="49"/>
    </row>
    <row r="3354" s="37" customFormat="1" spans="3:3">
      <c r="C3354" s="49"/>
    </row>
    <row r="3355" s="37" customFormat="1" spans="3:3">
      <c r="C3355" s="49"/>
    </row>
    <row r="3356" s="37" customFormat="1" spans="3:3">
      <c r="C3356" s="49"/>
    </row>
    <row r="3357" s="37" customFormat="1" spans="3:3">
      <c r="C3357" s="49"/>
    </row>
    <row r="3358" s="37" customFormat="1" spans="3:3">
      <c r="C3358" s="49"/>
    </row>
    <row r="3359" s="37" customFormat="1" spans="3:3">
      <c r="C3359" s="49"/>
    </row>
    <row r="3360" s="37" customFormat="1" spans="3:3">
      <c r="C3360" s="49"/>
    </row>
    <row r="3361" s="37" customFormat="1" spans="3:3">
      <c r="C3361" s="49"/>
    </row>
    <row r="3362" s="37" customFormat="1" spans="3:3">
      <c r="C3362" s="49"/>
    </row>
    <row r="3363" s="37" customFormat="1" spans="3:3">
      <c r="C3363" s="49"/>
    </row>
    <row r="3364" s="37" customFormat="1" spans="3:3">
      <c r="C3364" s="49"/>
    </row>
    <row r="3365" s="37" customFormat="1" spans="3:3">
      <c r="C3365" s="49"/>
    </row>
    <row r="3366" s="37" customFormat="1" spans="3:3">
      <c r="C3366" s="49"/>
    </row>
    <row r="3367" s="37" customFormat="1" spans="3:3">
      <c r="C3367" s="49"/>
    </row>
    <row r="3368" s="37" customFormat="1" spans="3:3">
      <c r="C3368" s="49"/>
    </row>
    <row r="3369" s="37" customFormat="1" spans="3:3">
      <c r="C3369" s="49"/>
    </row>
    <row r="3370" s="37" customFormat="1" spans="3:3">
      <c r="C3370" s="49"/>
    </row>
    <row r="3371" s="37" customFormat="1" spans="3:3">
      <c r="C3371" s="49"/>
    </row>
    <row r="3372" s="37" customFormat="1" spans="3:3">
      <c r="C3372" s="49"/>
    </row>
    <row r="3373" s="37" customFormat="1" spans="3:3">
      <c r="C3373" s="49"/>
    </row>
    <row r="3374" s="37" customFormat="1" spans="3:3">
      <c r="C3374" s="49"/>
    </row>
    <row r="3375" s="37" customFormat="1" spans="3:3">
      <c r="C3375" s="49"/>
    </row>
    <row r="3376" s="37" customFormat="1" spans="3:3">
      <c r="C3376" s="49"/>
    </row>
    <row r="3377" s="37" customFormat="1" spans="3:3">
      <c r="C3377" s="49"/>
    </row>
    <row r="3378" s="37" customFormat="1" spans="3:3">
      <c r="C3378" s="49"/>
    </row>
    <row r="3379" s="37" customFormat="1" spans="3:3">
      <c r="C3379" s="49"/>
    </row>
    <row r="3380" s="37" customFormat="1" spans="3:3">
      <c r="C3380" s="49"/>
    </row>
    <row r="3381" s="37" customFormat="1" spans="3:3">
      <c r="C3381" s="49"/>
    </row>
    <row r="3382" s="37" customFormat="1" spans="3:3">
      <c r="C3382" s="49"/>
    </row>
    <row r="3383" s="37" customFormat="1" spans="3:3">
      <c r="C3383" s="49"/>
    </row>
    <row r="3384" s="37" customFormat="1" spans="3:3">
      <c r="C3384" s="49"/>
    </row>
    <row r="3385" s="37" customFormat="1" spans="3:3">
      <c r="C3385" s="49"/>
    </row>
    <row r="3386" s="37" customFormat="1" spans="3:3">
      <c r="C3386" s="49"/>
    </row>
    <row r="3387" s="37" customFormat="1" spans="3:3">
      <c r="C3387" s="49"/>
    </row>
    <row r="3388" s="37" customFormat="1" spans="3:3">
      <c r="C3388" s="49"/>
    </row>
    <row r="3389" s="37" customFormat="1" spans="3:3">
      <c r="C3389" s="49"/>
    </row>
    <row r="3390" s="37" customFormat="1" spans="3:3">
      <c r="C3390" s="49"/>
    </row>
    <row r="3391" s="37" customFormat="1" spans="3:3">
      <c r="C3391" s="49"/>
    </row>
    <row r="3392" s="37" customFormat="1" spans="3:3">
      <c r="C3392" s="49"/>
    </row>
    <row r="3393" s="37" customFormat="1" spans="3:3">
      <c r="C3393" s="49"/>
    </row>
    <row r="3394" s="37" customFormat="1" spans="3:3">
      <c r="C3394" s="49"/>
    </row>
    <row r="3395" s="37" customFormat="1" spans="3:3">
      <c r="C3395" s="49"/>
    </row>
    <row r="3396" s="37" customFormat="1" spans="3:3">
      <c r="C3396" s="49"/>
    </row>
    <row r="3397" s="37" customFormat="1" spans="3:3">
      <c r="C3397" s="49"/>
    </row>
    <row r="3398" s="37" customFormat="1" spans="3:3">
      <c r="C3398" s="49"/>
    </row>
    <row r="3399" s="37" customFormat="1" spans="3:3">
      <c r="C3399" s="49"/>
    </row>
    <row r="3400" s="37" customFormat="1" spans="3:3">
      <c r="C3400" s="49"/>
    </row>
    <row r="3401" s="37" customFormat="1" spans="3:3">
      <c r="C3401" s="49"/>
    </row>
    <row r="3402" s="37" customFormat="1" spans="3:3">
      <c r="C3402" s="49"/>
    </row>
    <row r="3403" s="37" customFormat="1" spans="3:3">
      <c r="C3403" s="49"/>
    </row>
    <row r="3404" s="37" customFormat="1" spans="3:3">
      <c r="C3404" s="49"/>
    </row>
    <row r="3405" s="37" customFormat="1" spans="3:3">
      <c r="C3405" s="49"/>
    </row>
    <row r="3406" s="37" customFormat="1" spans="3:3">
      <c r="C3406" s="49"/>
    </row>
    <row r="3407" s="37" customFormat="1" spans="3:3">
      <c r="C3407" s="49"/>
    </row>
    <row r="3408" s="37" customFormat="1" spans="3:3">
      <c r="C3408" s="49"/>
    </row>
    <row r="3409" s="37" customFormat="1" spans="3:3">
      <c r="C3409" s="49"/>
    </row>
    <row r="3410" s="37" customFormat="1" spans="3:3">
      <c r="C3410" s="49"/>
    </row>
    <row r="3411" s="37" customFormat="1" spans="3:3">
      <c r="C3411" s="49"/>
    </row>
    <row r="3412" s="37" customFormat="1" spans="3:3">
      <c r="C3412" s="49"/>
    </row>
    <row r="3413" s="37" customFormat="1" spans="3:3">
      <c r="C3413" s="49"/>
    </row>
    <row r="3414" s="37" customFormat="1" spans="3:3">
      <c r="C3414" s="49"/>
    </row>
    <row r="3415" s="37" customFormat="1" spans="3:3">
      <c r="C3415" s="49"/>
    </row>
    <row r="3416" s="37" customFormat="1" spans="3:3">
      <c r="C3416" s="49"/>
    </row>
    <row r="3417" s="37" customFormat="1" spans="3:3">
      <c r="C3417" s="49"/>
    </row>
    <row r="3418" s="37" customFormat="1" spans="3:3">
      <c r="C3418" s="49"/>
    </row>
    <row r="3419" s="37" customFormat="1" spans="3:3">
      <c r="C3419" s="49"/>
    </row>
    <row r="3420" s="37" customFormat="1" spans="3:3">
      <c r="C3420" s="49"/>
    </row>
    <row r="3421" s="37" customFormat="1" spans="3:3">
      <c r="C3421" s="49"/>
    </row>
    <row r="3422" s="37" customFormat="1" spans="3:3">
      <c r="C3422" s="49"/>
    </row>
    <row r="3423" s="37" customFormat="1" spans="3:3">
      <c r="C3423" s="49"/>
    </row>
    <row r="3424" s="37" customFormat="1" spans="3:3">
      <c r="C3424" s="49"/>
    </row>
    <row r="3425" s="37" customFormat="1" spans="3:3">
      <c r="C3425" s="49"/>
    </row>
    <row r="3426" s="37" customFormat="1" spans="3:3">
      <c r="C3426" s="49"/>
    </row>
    <row r="3427" s="37" customFormat="1" spans="3:3">
      <c r="C3427" s="49"/>
    </row>
    <row r="3428" s="37" customFormat="1" spans="3:3">
      <c r="C3428" s="49"/>
    </row>
    <row r="3429" s="37" customFormat="1" spans="3:3">
      <c r="C3429" s="49"/>
    </row>
    <row r="3430" s="37" customFormat="1" spans="3:3">
      <c r="C3430" s="49"/>
    </row>
    <row r="3431" s="37" customFormat="1" spans="3:3">
      <c r="C3431" s="49"/>
    </row>
    <row r="3432" s="37" customFormat="1" spans="3:3">
      <c r="C3432" s="49"/>
    </row>
  </sheetData>
  <mergeCells count="1">
    <mergeCell ref="A1:C1"/>
  </mergeCells>
  <printOptions horizontalCentered="1"/>
  <pageMargins left="0.707638888888889" right="0.354166666666667" top="0.66875" bottom="0.438888888888889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2"/>
  <sheetViews>
    <sheetView zoomScale="85" zoomScaleNormal="85" workbookViewId="0">
      <selection activeCell="A31" sqref="A31"/>
    </sheetView>
  </sheetViews>
  <sheetFormatPr defaultColWidth="9" defaultRowHeight="14.25" outlineLevelCol="1"/>
  <cols>
    <col min="1" max="1" width="85.625" style="18" customWidth="1"/>
    <col min="2" max="2" width="35.375" style="18" customWidth="1"/>
    <col min="3" max="252" width="9" style="18"/>
    <col min="253" max="253" width="36.625" style="18" customWidth="1"/>
    <col min="254" max="254" width="48.375" style="18" customWidth="1"/>
    <col min="255" max="508" width="9" style="18"/>
    <col min="509" max="509" width="36.625" style="18" customWidth="1"/>
    <col min="510" max="510" width="48.375" style="18" customWidth="1"/>
    <col min="511" max="764" width="9" style="18"/>
    <col min="765" max="765" width="36.625" style="18" customWidth="1"/>
    <col min="766" max="766" width="48.375" style="18" customWidth="1"/>
    <col min="767" max="1020" width="9" style="18"/>
    <col min="1021" max="1021" width="36.625" style="18" customWidth="1"/>
    <col min="1022" max="1022" width="48.375" style="18" customWidth="1"/>
    <col min="1023" max="1276" width="9" style="18"/>
    <col min="1277" max="1277" width="36.625" style="18" customWidth="1"/>
    <col min="1278" max="1278" width="48.375" style="18" customWidth="1"/>
    <col min="1279" max="1532" width="9" style="18"/>
    <col min="1533" max="1533" width="36.625" style="18" customWidth="1"/>
    <col min="1534" max="1534" width="48.375" style="18" customWidth="1"/>
    <col min="1535" max="1788" width="9" style="18"/>
    <col min="1789" max="1789" width="36.625" style="18" customWidth="1"/>
    <col min="1790" max="1790" width="48.375" style="18" customWidth="1"/>
    <col min="1791" max="2044" width="9" style="18"/>
    <col min="2045" max="2045" width="36.625" style="18" customWidth="1"/>
    <col min="2046" max="2046" width="48.375" style="18" customWidth="1"/>
    <col min="2047" max="2300" width="9" style="18"/>
    <col min="2301" max="2301" width="36.625" style="18" customWidth="1"/>
    <col min="2302" max="2302" width="48.375" style="18" customWidth="1"/>
    <col min="2303" max="2556" width="9" style="18"/>
    <col min="2557" max="2557" width="36.625" style="18" customWidth="1"/>
    <col min="2558" max="2558" width="48.375" style="18" customWidth="1"/>
    <col min="2559" max="2812" width="9" style="18"/>
    <col min="2813" max="2813" width="36.625" style="18" customWidth="1"/>
    <col min="2814" max="2814" width="48.375" style="18" customWidth="1"/>
    <col min="2815" max="3068" width="9" style="18"/>
    <col min="3069" max="3069" width="36.625" style="18" customWidth="1"/>
    <col min="3070" max="3070" width="48.375" style="18" customWidth="1"/>
    <col min="3071" max="3324" width="9" style="18"/>
    <col min="3325" max="3325" width="36.625" style="18" customWidth="1"/>
    <col min="3326" max="3326" width="48.375" style="18" customWidth="1"/>
    <col min="3327" max="3580" width="9" style="18"/>
    <col min="3581" max="3581" width="36.625" style="18" customWidth="1"/>
    <col min="3582" max="3582" width="48.375" style="18" customWidth="1"/>
    <col min="3583" max="3836" width="9" style="18"/>
    <col min="3837" max="3837" width="36.625" style="18" customWidth="1"/>
    <col min="3838" max="3838" width="48.375" style="18" customWidth="1"/>
    <col min="3839" max="4092" width="9" style="18"/>
    <col min="4093" max="4093" width="36.625" style="18" customWidth="1"/>
    <col min="4094" max="4094" width="48.375" style="18" customWidth="1"/>
    <col min="4095" max="4348" width="9" style="18"/>
    <col min="4349" max="4349" width="36.625" style="18" customWidth="1"/>
    <col min="4350" max="4350" width="48.375" style="18" customWidth="1"/>
    <col min="4351" max="4604" width="9" style="18"/>
    <col min="4605" max="4605" width="36.625" style="18" customWidth="1"/>
    <col min="4606" max="4606" width="48.375" style="18" customWidth="1"/>
    <col min="4607" max="4860" width="9" style="18"/>
    <col min="4861" max="4861" width="36.625" style="18" customWidth="1"/>
    <col min="4862" max="4862" width="48.375" style="18" customWidth="1"/>
    <col min="4863" max="5116" width="9" style="18"/>
    <col min="5117" max="5117" width="36.625" style="18" customWidth="1"/>
    <col min="5118" max="5118" width="48.375" style="18" customWidth="1"/>
    <col min="5119" max="5372" width="9" style="18"/>
    <col min="5373" max="5373" width="36.625" style="18" customWidth="1"/>
    <col min="5374" max="5374" width="48.375" style="18" customWidth="1"/>
    <col min="5375" max="5628" width="9" style="18"/>
    <col min="5629" max="5629" width="36.625" style="18" customWidth="1"/>
    <col min="5630" max="5630" width="48.375" style="18" customWidth="1"/>
    <col min="5631" max="5884" width="9" style="18"/>
    <col min="5885" max="5885" width="36.625" style="18" customWidth="1"/>
    <col min="5886" max="5886" width="48.375" style="18" customWidth="1"/>
    <col min="5887" max="6140" width="9" style="18"/>
    <col min="6141" max="6141" width="36.625" style="18" customWidth="1"/>
    <col min="6142" max="6142" width="48.375" style="18" customWidth="1"/>
    <col min="6143" max="6396" width="9" style="18"/>
    <col min="6397" max="6397" width="36.625" style="18" customWidth="1"/>
    <col min="6398" max="6398" width="48.375" style="18" customWidth="1"/>
    <col min="6399" max="6652" width="9" style="18"/>
    <col min="6653" max="6653" width="36.625" style="18" customWidth="1"/>
    <col min="6654" max="6654" width="48.375" style="18" customWidth="1"/>
    <col min="6655" max="6908" width="9" style="18"/>
    <col min="6909" max="6909" width="36.625" style="18" customWidth="1"/>
    <col min="6910" max="6910" width="48.375" style="18" customWidth="1"/>
    <col min="6911" max="7164" width="9" style="18"/>
    <col min="7165" max="7165" width="36.625" style="18" customWidth="1"/>
    <col min="7166" max="7166" width="48.375" style="18" customWidth="1"/>
    <col min="7167" max="7420" width="9" style="18"/>
    <col min="7421" max="7421" width="36.625" style="18" customWidth="1"/>
    <col min="7422" max="7422" width="48.375" style="18" customWidth="1"/>
    <col min="7423" max="7676" width="9" style="18"/>
    <col min="7677" max="7677" width="36.625" style="18" customWidth="1"/>
    <col min="7678" max="7678" width="48.375" style="18" customWidth="1"/>
    <col min="7679" max="7932" width="9" style="18"/>
    <col min="7933" max="7933" width="36.625" style="18" customWidth="1"/>
    <col min="7934" max="7934" width="48.375" style="18" customWidth="1"/>
    <col min="7935" max="8188" width="9" style="18"/>
    <col min="8189" max="8189" width="36.625" style="18" customWidth="1"/>
    <col min="8190" max="8190" width="48.375" style="18" customWidth="1"/>
    <col min="8191" max="8444" width="9" style="18"/>
    <col min="8445" max="8445" width="36.625" style="18" customWidth="1"/>
    <col min="8446" max="8446" width="48.375" style="18" customWidth="1"/>
    <col min="8447" max="8700" width="9" style="18"/>
    <col min="8701" max="8701" width="36.625" style="18" customWidth="1"/>
    <col min="8702" max="8702" width="48.375" style="18" customWidth="1"/>
    <col min="8703" max="8956" width="9" style="18"/>
    <col min="8957" max="8957" width="36.625" style="18" customWidth="1"/>
    <col min="8958" max="8958" width="48.375" style="18" customWidth="1"/>
    <col min="8959" max="9212" width="9" style="18"/>
    <col min="9213" max="9213" width="36.625" style="18" customWidth="1"/>
    <col min="9214" max="9214" width="48.375" style="18" customWidth="1"/>
    <col min="9215" max="9468" width="9" style="18"/>
    <col min="9469" max="9469" width="36.625" style="18" customWidth="1"/>
    <col min="9470" max="9470" width="48.375" style="18" customWidth="1"/>
    <col min="9471" max="9724" width="9" style="18"/>
    <col min="9725" max="9725" width="36.625" style="18" customWidth="1"/>
    <col min="9726" max="9726" width="48.375" style="18" customWidth="1"/>
    <col min="9727" max="9980" width="9" style="18"/>
    <col min="9981" max="9981" width="36.625" style="18" customWidth="1"/>
    <col min="9982" max="9982" width="48.375" style="18" customWidth="1"/>
    <col min="9983" max="10236" width="9" style="18"/>
    <col min="10237" max="10237" width="36.625" style="18" customWidth="1"/>
    <col min="10238" max="10238" width="48.375" style="18" customWidth="1"/>
    <col min="10239" max="10492" width="9" style="18"/>
    <col min="10493" max="10493" width="36.625" style="18" customWidth="1"/>
    <col min="10494" max="10494" width="48.375" style="18" customWidth="1"/>
    <col min="10495" max="10748" width="9" style="18"/>
    <col min="10749" max="10749" width="36.625" style="18" customWidth="1"/>
    <col min="10750" max="10750" width="48.375" style="18" customWidth="1"/>
    <col min="10751" max="11004" width="9" style="18"/>
    <col min="11005" max="11005" width="36.625" style="18" customWidth="1"/>
    <col min="11006" max="11006" width="48.375" style="18" customWidth="1"/>
    <col min="11007" max="11260" width="9" style="18"/>
    <col min="11261" max="11261" width="36.625" style="18" customWidth="1"/>
    <col min="11262" max="11262" width="48.375" style="18" customWidth="1"/>
    <col min="11263" max="11516" width="9" style="18"/>
    <col min="11517" max="11517" width="36.625" style="18" customWidth="1"/>
    <col min="11518" max="11518" width="48.375" style="18" customWidth="1"/>
    <col min="11519" max="11772" width="9" style="18"/>
    <col min="11773" max="11773" width="36.625" style="18" customWidth="1"/>
    <col min="11774" max="11774" width="48.375" style="18" customWidth="1"/>
    <col min="11775" max="12028" width="9" style="18"/>
    <col min="12029" max="12029" width="36.625" style="18" customWidth="1"/>
    <col min="12030" max="12030" width="48.375" style="18" customWidth="1"/>
    <col min="12031" max="12284" width="9" style="18"/>
    <col min="12285" max="12285" width="36.625" style="18" customWidth="1"/>
    <col min="12286" max="12286" width="48.375" style="18" customWidth="1"/>
    <col min="12287" max="12540" width="9" style="18"/>
    <col min="12541" max="12541" width="36.625" style="18" customWidth="1"/>
    <col min="12542" max="12542" width="48.375" style="18" customWidth="1"/>
    <col min="12543" max="12796" width="9" style="18"/>
    <col min="12797" max="12797" width="36.625" style="18" customWidth="1"/>
    <col min="12798" max="12798" width="48.375" style="18" customWidth="1"/>
    <col min="12799" max="13052" width="9" style="18"/>
    <col min="13053" max="13053" width="36.625" style="18" customWidth="1"/>
    <col min="13054" max="13054" width="48.375" style="18" customWidth="1"/>
    <col min="13055" max="13308" width="9" style="18"/>
    <col min="13309" max="13309" width="36.625" style="18" customWidth="1"/>
    <col min="13310" max="13310" width="48.375" style="18" customWidth="1"/>
    <col min="13311" max="13564" width="9" style="18"/>
    <col min="13565" max="13565" width="36.625" style="18" customWidth="1"/>
    <col min="13566" max="13566" width="48.375" style="18" customWidth="1"/>
    <col min="13567" max="13820" width="9" style="18"/>
    <col min="13821" max="13821" width="36.625" style="18" customWidth="1"/>
    <col min="13822" max="13822" width="48.375" style="18" customWidth="1"/>
    <col min="13823" max="14076" width="9" style="18"/>
    <col min="14077" max="14077" width="36.625" style="18" customWidth="1"/>
    <col min="14078" max="14078" width="48.375" style="18" customWidth="1"/>
    <col min="14079" max="14332" width="9" style="18"/>
    <col min="14333" max="14333" width="36.625" style="18" customWidth="1"/>
    <col min="14334" max="14334" width="48.375" style="18" customWidth="1"/>
    <col min="14335" max="14588" width="9" style="18"/>
    <col min="14589" max="14589" width="36.625" style="18" customWidth="1"/>
    <col min="14590" max="14590" width="48.375" style="18" customWidth="1"/>
    <col min="14591" max="14844" width="9" style="18"/>
    <col min="14845" max="14845" width="36.625" style="18" customWidth="1"/>
    <col min="14846" max="14846" width="48.375" style="18" customWidth="1"/>
    <col min="14847" max="15100" width="9" style="18"/>
    <col min="15101" max="15101" width="36.625" style="18" customWidth="1"/>
    <col min="15102" max="15102" width="48.375" style="18" customWidth="1"/>
    <col min="15103" max="15356" width="9" style="18"/>
    <col min="15357" max="15357" width="36.625" style="18" customWidth="1"/>
    <col min="15358" max="15358" width="48.375" style="18" customWidth="1"/>
    <col min="15359" max="15612" width="9" style="18"/>
    <col min="15613" max="15613" width="36.625" style="18" customWidth="1"/>
    <col min="15614" max="15614" width="48.375" style="18" customWidth="1"/>
    <col min="15615" max="15868" width="9" style="18"/>
    <col min="15869" max="15869" width="36.625" style="18" customWidth="1"/>
    <col min="15870" max="15870" width="48.375" style="18" customWidth="1"/>
    <col min="15871" max="16124" width="9" style="18"/>
    <col min="16125" max="16125" width="36.625" style="18" customWidth="1"/>
    <col min="16126" max="16126" width="48.375" style="18" customWidth="1"/>
    <col min="16127" max="16384" width="9" style="18"/>
  </cols>
  <sheetData>
    <row r="1" s="14" customFormat="1" ht="40" customHeight="1" spans="1:2">
      <c r="A1" s="20" t="s">
        <v>732</v>
      </c>
      <c r="B1" s="20"/>
    </row>
    <row r="2" s="15" customFormat="1" ht="26" customHeight="1" spans="2:2">
      <c r="B2" s="21" t="s">
        <v>5</v>
      </c>
    </row>
    <row r="3" s="15" customFormat="1" ht="20" customHeight="1" spans="1:2">
      <c r="A3" s="22" t="s">
        <v>733</v>
      </c>
      <c r="B3" s="22" t="s">
        <v>81</v>
      </c>
    </row>
    <row r="4" s="16" customFormat="1" ht="20" customHeight="1" spans="1:2">
      <c r="A4" s="23" t="s">
        <v>734</v>
      </c>
      <c r="B4" s="24">
        <v>0</v>
      </c>
    </row>
    <row r="5" s="16" customFormat="1" ht="20" customHeight="1" spans="1:2">
      <c r="A5" s="23" t="s">
        <v>735</v>
      </c>
      <c r="B5" s="24">
        <v>0</v>
      </c>
    </row>
    <row r="6" s="17" customFormat="1" ht="20" customHeight="1" spans="1:2">
      <c r="A6" s="25" t="s">
        <v>736</v>
      </c>
      <c r="B6" s="26">
        <v>0</v>
      </c>
    </row>
    <row r="7" s="17" customFormat="1" ht="20" customHeight="1" spans="1:2">
      <c r="A7" s="27" t="s">
        <v>737</v>
      </c>
      <c r="B7" s="28"/>
    </row>
    <row r="8" s="17" customFormat="1" ht="20" customHeight="1" spans="1:2">
      <c r="A8" s="27" t="s">
        <v>738</v>
      </c>
      <c r="B8" s="28"/>
    </row>
    <row r="9" s="17" customFormat="1" ht="20" customHeight="1" spans="1:2">
      <c r="A9" s="27" t="s">
        <v>739</v>
      </c>
      <c r="B9" s="28"/>
    </row>
    <row r="10" s="17" customFormat="1" ht="20" customHeight="1" spans="1:2">
      <c r="A10" s="27" t="s">
        <v>740</v>
      </c>
      <c r="B10" s="28"/>
    </row>
    <row r="11" s="17" customFormat="1" ht="20" customHeight="1" spans="1:2">
      <c r="A11" s="27" t="s">
        <v>741</v>
      </c>
      <c r="B11" s="28"/>
    </row>
    <row r="12" s="17" customFormat="1" ht="20" customHeight="1" spans="1:2">
      <c r="A12" s="27" t="s">
        <v>742</v>
      </c>
      <c r="B12" s="28"/>
    </row>
    <row r="13" s="17" customFormat="1" ht="20" customHeight="1" spans="1:2">
      <c r="A13" s="27" t="s">
        <v>743</v>
      </c>
      <c r="B13" s="28"/>
    </row>
    <row r="14" s="17" customFormat="1" ht="20" customHeight="1" spans="1:2">
      <c r="A14" s="27" t="s">
        <v>744</v>
      </c>
      <c r="B14" s="28"/>
    </row>
    <row r="15" s="17" customFormat="1" ht="20" customHeight="1" spans="1:2">
      <c r="A15" s="27" t="s">
        <v>745</v>
      </c>
      <c r="B15" s="28"/>
    </row>
    <row r="16" s="18" customFormat="1" ht="20" customHeight="1" spans="1:2">
      <c r="A16" s="27" t="s">
        <v>746</v>
      </c>
      <c r="B16" s="28"/>
    </row>
    <row r="17" s="18" customFormat="1" ht="20" customHeight="1" spans="1:2">
      <c r="A17" s="27" t="s">
        <v>747</v>
      </c>
      <c r="B17" s="28"/>
    </row>
    <row r="18" s="18" customFormat="1" ht="20" customHeight="1" spans="1:2">
      <c r="A18" s="27" t="s">
        <v>748</v>
      </c>
      <c r="B18" s="28"/>
    </row>
    <row r="19" s="18" customFormat="1" ht="20" customHeight="1" spans="1:2">
      <c r="A19" s="27" t="s">
        <v>749</v>
      </c>
      <c r="B19" s="28"/>
    </row>
    <row r="20" s="19" customFormat="1" ht="20" customHeight="1" spans="1:2">
      <c r="A20" s="27" t="s">
        <v>750</v>
      </c>
      <c r="B20" s="28"/>
    </row>
    <row r="21" s="19" customFormat="1" ht="20" customHeight="1" spans="1:2">
      <c r="A21" s="27" t="s">
        <v>751</v>
      </c>
      <c r="B21" s="28"/>
    </row>
    <row r="22" s="19" customFormat="1" ht="20" customHeight="1" spans="1:2">
      <c r="A22" s="27" t="s">
        <v>752</v>
      </c>
      <c r="B22" s="28"/>
    </row>
    <row r="23" s="19" customFormat="1" ht="20" customHeight="1" spans="1:2">
      <c r="A23" s="27" t="s">
        <v>753</v>
      </c>
      <c r="B23" s="28"/>
    </row>
    <row r="24" s="19" customFormat="1" ht="20" customHeight="1" spans="1:2">
      <c r="A24" s="29" t="s">
        <v>754</v>
      </c>
      <c r="B24" s="30">
        <v>0</v>
      </c>
    </row>
    <row r="25" s="19" customFormat="1" ht="20" customHeight="1" spans="1:2">
      <c r="A25" s="31" t="s">
        <v>755</v>
      </c>
      <c r="B25" s="32">
        <v>0</v>
      </c>
    </row>
    <row r="26" s="19" customFormat="1" ht="20" customHeight="1" spans="1:2">
      <c r="A26" s="31" t="s">
        <v>756</v>
      </c>
      <c r="B26" s="32">
        <v>0</v>
      </c>
    </row>
    <row r="27" s="18" customFormat="1" ht="20" customHeight="1" spans="1:2">
      <c r="A27" s="19" t="s">
        <v>757</v>
      </c>
      <c r="B27" s="19"/>
    </row>
    <row r="28" s="18" customFormat="1" ht="20" customHeight="1" spans="1:2">
      <c r="A28" s="19"/>
      <c r="B28" s="19"/>
    </row>
    <row r="29" s="18" customFormat="1" ht="20" customHeight="1" spans="1:2">
      <c r="A29" s="19"/>
      <c r="B29" s="19"/>
    </row>
    <row r="30" s="18" customFormat="1" ht="20" customHeight="1" spans="1:2">
      <c r="A30" s="19"/>
      <c r="B30" s="19"/>
    </row>
    <row r="31" s="18" customFormat="1" ht="20" customHeight="1" spans="1:2">
      <c r="A31" s="19"/>
      <c r="B31" s="19"/>
    </row>
    <row r="32" s="18" customFormat="1" ht="20" customHeight="1"/>
    <row r="33" s="18" customFormat="1" ht="20" customHeight="1"/>
    <row r="34" s="18" customFormat="1" ht="20" customHeight="1"/>
    <row r="35" s="18" customFormat="1" ht="20" customHeight="1"/>
    <row r="36" s="18" customFormat="1" ht="20" customHeight="1"/>
    <row r="37" s="18" customFormat="1" ht="20" customHeight="1"/>
    <row r="38" s="18" customFormat="1" ht="20" customHeight="1"/>
    <row r="39" s="18" customFormat="1" ht="20" customHeight="1"/>
    <row r="40" s="18" customFormat="1" ht="20" customHeight="1"/>
    <row r="41" s="18" customFormat="1" ht="20" customHeight="1"/>
    <row r="42" s="18" customFormat="1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workbookViewId="0">
      <selection activeCell="A31" sqref="A31"/>
    </sheetView>
  </sheetViews>
  <sheetFormatPr defaultColWidth="9" defaultRowHeight="14.25"/>
  <cols>
    <col min="1" max="1" width="40.625" style="5" customWidth="1"/>
    <col min="2" max="3" width="20.625" style="6" customWidth="1"/>
    <col min="4" max="251" width="9" style="5"/>
    <col min="252" max="16384" width="9" style="4"/>
  </cols>
  <sheetData>
    <row r="1" s="1" customFormat="1" ht="40" customHeight="1" spans="1:3">
      <c r="A1" s="7" t="s">
        <v>758</v>
      </c>
      <c r="B1" s="7"/>
      <c r="C1" s="7"/>
    </row>
    <row r="2" s="2" customFormat="1" ht="26" customHeight="1" spans="1:3">
      <c r="A2" s="8"/>
      <c r="B2" s="9"/>
      <c r="C2" s="9" t="s">
        <v>759</v>
      </c>
    </row>
    <row r="3" s="3" customFormat="1" ht="24" customHeight="1" spans="1:3">
      <c r="A3" s="10" t="s">
        <v>760</v>
      </c>
      <c r="B3" s="10" t="s">
        <v>761</v>
      </c>
      <c r="C3" s="10" t="s">
        <v>762</v>
      </c>
    </row>
    <row r="4" s="4" customFormat="1" ht="24" customHeight="1" spans="1:251">
      <c r="A4" s="11" t="s">
        <v>763</v>
      </c>
      <c r="B4" s="12">
        <v>46.72</v>
      </c>
      <c r="C4" s="12">
        <v>46.058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="4" customFormat="1" spans="1:251">
      <c r="A5" s="5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="4" customFormat="1" spans="1:251">
      <c r="A6" s="5"/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="4" customFormat="1" spans="1:251">
      <c r="A7" s="5"/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="4" customFormat="1" spans="1:251">
      <c r="A8" s="5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="4" customFormat="1" spans="1:251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="4" customFormat="1" spans="1:251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="4" customFormat="1" spans="1:251">
      <c r="A11" s="5"/>
      <c r="B11" s="13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Define</vt:lpstr>
      <vt:lpstr>兴隆台区2025年一般公共预算收入表</vt:lpstr>
      <vt:lpstr>兴隆台区2025年一般公共预算支出表</vt:lpstr>
      <vt:lpstr>区本级2025年一般公共预算收入表</vt:lpstr>
      <vt:lpstr>区本级2025年一般公共预算支出表</vt:lpstr>
      <vt:lpstr>区本级2025年一般公共预算基本支出表（按功能分类项级）</vt:lpstr>
      <vt:lpstr>区本级2025年一般公共预算基本支出表（按政府经济分类款级）</vt:lpstr>
      <vt:lpstr>2025年一般公共预算税收返还和转移支付表</vt:lpstr>
      <vt:lpstr>一般债务限额、余额情况表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●_●Cc妍</cp:lastModifiedBy>
  <dcterms:created xsi:type="dcterms:W3CDTF">2008-09-11T17:22:00Z</dcterms:created>
  <cp:lastPrinted>2018-01-24T06:31:00Z</cp:lastPrinted>
  <dcterms:modified xsi:type="dcterms:W3CDTF">2025-02-08T01:30:39Z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30A694C5FFD04498964D187BCABC4FB8</vt:lpwstr>
  </property>
</Properties>
</file>