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30" windowHeight="12255" tabRatio="877" firstSheet="4" activeTab="5"/>
  </bookViews>
  <sheets>
    <sheet name="Define" sheetId="42" state="hidden" r:id="rId1"/>
    <sheet name="兴隆台区2025年政府性基金预算收入表" sheetId="47" r:id="rId2"/>
    <sheet name="兴隆台区2025年政府性基金预算支出表" sheetId="49" r:id="rId3"/>
    <sheet name="区本级2025年政府性基金预算收入表" sheetId="50" r:id="rId4"/>
    <sheet name="区本级2025年政府性基金预算支出表（按功能分类项级）" sheetId="51" r:id="rId5"/>
    <sheet name="区对下转移性支出（分地区分项目）" sheetId="43" r:id="rId6"/>
    <sheet name="专项债限额、余额" sheetId="52" r:id="rId7"/>
  </sheets>
  <definedNames>
    <definedName name="_xlnm.Print_Area" localSheetId="4">'区本级2025年政府性基金预算支出表（按功能分类项级）'!$A$1:$E$31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<sst xmlns="http://schemas.openxmlformats.org/spreadsheetml/2006/main" count="151" uniqueCount="80">
  <si>
    <t>FORMULA_DBT=</t>
  </si>
  <si>
    <t>C:\DOCUMENTS AND SETTINGS\ADMINISTRATOR\桌面\2018年人代会草案简表定稿.XLSX</t>
  </si>
  <si>
    <t>公式</t>
  </si>
  <si>
    <t>2018本级项级-整数</t>
  </si>
  <si>
    <t>兴隆台区2025年政府性基金预算收入预算表</t>
  </si>
  <si>
    <t>单位：万元</t>
  </si>
  <si>
    <r>
      <rPr>
        <sz val="11"/>
        <rFont val="宋体"/>
        <charset val="134"/>
      </rPr>
      <t>预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算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科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</si>
  <si>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</si>
  <si>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</si>
  <si>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</si>
  <si>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</si>
  <si>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charset val="0"/>
      </rPr>
      <t>%</t>
    </r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</si>
  <si>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</si>
  <si>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</si>
  <si>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</si>
  <si>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</si>
  <si>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</si>
  <si>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</si>
  <si>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</si>
  <si>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</si>
  <si>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</si>
  <si>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</si>
  <si>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</si>
  <si>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</si>
  <si>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</si>
  <si>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</si>
  <si>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</si>
  <si>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</si>
  <si>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</si>
  <si>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   待偿债再融资专项债券上年结余</t>
  </si>
  <si>
    <t xml:space="preserve">   上年结余</t>
  </si>
  <si>
    <t xml:space="preserve">   调入资金</t>
  </si>
  <si>
    <t xml:space="preserve">   债务转贷收入</t>
  </si>
  <si>
    <t>收入总计</t>
  </si>
  <si>
    <t>兴隆台区2025年政府性基金预算支出预算表</t>
  </si>
  <si>
    <r>
      <rPr>
        <sz val="11"/>
        <rFont val="宋体"/>
        <charset val="134"/>
      </rPr>
      <t>预算科目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</si>
  <si>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</t>
    </r>
  </si>
  <si>
    <t>政府性基金支出合计</t>
  </si>
  <si>
    <t>国家电影事业发展专项资金安排的支出</t>
  </si>
  <si>
    <t>旅游发展基金支出</t>
  </si>
  <si>
    <t>国家电影事业发展专项资金对应专项债           务收入安排的支出</t>
  </si>
  <si>
    <t>大中型水库移民后期扶持基金支出</t>
  </si>
  <si>
    <t>小型水库移民扶助基金安排的支出</t>
  </si>
  <si>
    <t>国有土地使用权出让相关支出</t>
  </si>
  <si>
    <t>国有土地收益基金相关支出</t>
  </si>
  <si>
    <t>农业土地开发资金相关支出</t>
  </si>
  <si>
    <t>城市基础设施配套费安排的支出</t>
  </si>
  <si>
    <t>污水处理费安排的支出</t>
  </si>
  <si>
    <t>棚户区改造专项债券收入安排的支出</t>
  </si>
  <si>
    <t>污水处理费对应专项债务收入安排的支出</t>
  </si>
  <si>
    <t>农林水支出</t>
  </si>
  <si>
    <t>交通运输支出</t>
  </si>
  <si>
    <t>其他政府性基金及对应专项债务收入安排的支出</t>
  </si>
  <si>
    <t>彩票发行销售机构业务费安排的支出</t>
  </si>
  <si>
    <t>彩票公益金安排的支出</t>
  </si>
  <si>
    <t>地方政府专项债务付息支出</t>
  </si>
  <si>
    <t>地方政府专项债务发行费用支出</t>
  </si>
  <si>
    <t>抗疫特别国债安排的支出</t>
  </si>
  <si>
    <t xml:space="preserve">   加：上解上级支出</t>
  </si>
  <si>
    <t xml:space="preserve">       调出资金</t>
  </si>
  <si>
    <t xml:space="preserve">       债务还本支出</t>
  </si>
  <si>
    <t xml:space="preserve">       年终结余</t>
  </si>
  <si>
    <t>支出总计</t>
  </si>
  <si>
    <t>兴隆台区2025年政府性基金市对下转移性支出预算表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</si>
  <si>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</si>
  <si>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</si>
  <si>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</si>
  <si>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</si>
  <si>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</si>
  <si>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</si>
  <si>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</si>
  <si>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</si>
  <si>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</si>
  <si>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注：兴隆台区对下无转移支付</t>
  </si>
  <si>
    <t>2024年地方政府专项债务限额、余额情况表</t>
  </si>
  <si>
    <t>单位：亿元</t>
  </si>
  <si>
    <t>地区</t>
  </si>
  <si>
    <t>专项债务限额</t>
  </si>
  <si>
    <t>专项债务余额</t>
  </si>
  <si>
    <t>兴隆台区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</si>
</sst>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\¥;[Red]\-#,##0.00\¥"/>
    <numFmt numFmtId="178" formatCode="0.0"/>
    <numFmt numFmtId="179" formatCode="#,##0.00\¥;\-#,##0.00\¥"/>
    <numFmt numFmtId="180" formatCode="_-* #,##0\¥_-;\-* #,##0\¥_-;_-* &quot;-&quot;\¥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.00_ "/>
    <numFmt numFmtId="188" formatCode="0.00_);[Red]\(0.00\)"/>
    <numFmt numFmtId="189" formatCode="#,##0_ "/>
    <numFmt numFmtId="190" formatCode="_ * #,##0_ ;_ * \-#,##0_ ;_ * &quot;-&quot;??_ ;_ @_ "/>
    <numFmt numFmtId="191" formatCode="0_ "/>
    <numFmt numFmtId="192" formatCode="0.0_ "/>
  </numFmts>
  <fonts count="90"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20"/>
      <name val="黑体"/>
      <charset val="134"/>
    </font>
    <font>
      <sz val="11"/>
      <name val="Arial"/>
      <charset val="0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/>
    <xf numFmtId="0" fontId="37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7" fillId="36" borderId="0">
      <alignment horizontal="left" vertical="top"/>
    </xf>
    <xf numFmtId="0" fontId="42" fillId="36" borderId="0">
      <alignment horizontal="right" vertical="center"/>
    </xf>
    <xf numFmtId="0" fontId="43" fillId="37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0" borderId="0"/>
    <xf numFmtId="0" fontId="45" fillId="0" borderId="15">
      <alignment horizontal="left" vertical="center"/>
    </xf>
    <xf numFmtId="0" fontId="46" fillId="40" borderId="16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" fillId="43" borderId="17" applyNumberFormat="0" applyFon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9" fillId="0" borderId="0"/>
    <xf numFmtId="0" fontId="50" fillId="40" borderId="18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47" borderId="20" applyNumberFormat="0" applyAlignment="0" applyProtection="0">
      <alignment vertical="center"/>
    </xf>
    <xf numFmtId="176" fontId="49" fillId="0" borderId="0" applyFont="0" applyFill="0" applyBorder="0" applyAlignment="0" applyProtection="0"/>
    <xf numFmtId="0" fontId="37" fillId="48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177" fontId="1" fillId="0" borderId="0"/>
    <xf numFmtId="0" fontId="36" fillId="0" borderId="0" applyFont="0" applyFill="0" applyBorder="0" applyAlignment="0" applyProtection="0"/>
    <xf numFmtId="0" fontId="53" fillId="39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7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39" fillId="51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56" fillId="0" borderId="21" applyNumberFormat="0" applyFill="0" applyAlignment="0" applyProtection="0">
      <alignment vertical="center"/>
    </xf>
    <xf numFmtId="0" fontId="57" fillId="53" borderId="0" applyNumberFormat="0" applyBorder="0" applyAlignment="0" applyProtection="0"/>
    <xf numFmtId="10" fontId="58" fillId="36" borderId="2" applyNumberFormat="0" applyBorder="0" applyAlignment="0" applyProtection="0"/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2" fontId="62" fillId="0" borderId="0" applyProtection="0"/>
    <xf numFmtId="0" fontId="42" fillId="36" borderId="0">
      <alignment horizontal="left" vertical="center"/>
    </xf>
    <xf numFmtId="0" fontId="63" fillId="0" borderId="0" applyNumberFormat="0" applyFill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5" fillId="48" borderId="16" applyNumberFormat="0" applyAlignment="0" applyProtection="0">
      <alignment vertical="center"/>
    </xf>
    <xf numFmtId="0" fontId="66" fillId="36" borderId="0">
      <alignment horizontal="center" vertical="center"/>
    </xf>
    <xf numFmtId="0" fontId="3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179" fontId="1" fillId="0" borderId="0"/>
    <xf numFmtId="0" fontId="61" fillId="35" borderId="0" applyNumberFormat="0" applyBorder="0" applyAlignment="0" applyProtection="0">
      <alignment vertical="center"/>
    </xf>
    <xf numFmtId="0" fontId="68" fillId="54" borderId="0" applyNumberFormat="0" applyBorder="0" applyAlignment="0" applyProtection="0"/>
    <xf numFmtId="180" fontId="1" fillId="0" borderId="0"/>
    <xf numFmtId="0" fontId="69" fillId="0" borderId="0"/>
    <xf numFmtId="0" fontId="68" fillId="57" borderId="0" applyNumberFormat="0" applyBorder="0" applyAlignment="0" applyProtection="0"/>
    <xf numFmtId="0" fontId="43" fillId="57" borderId="0" applyNumberFormat="0" applyBorder="0" applyAlignment="0" applyProtection="0"/>
    <xf numFmtId="0" fontId="68" fillId="58" borderId="0" applyNumberFormat="0" applyBorder="0" applyAlignment="0" applyProtection="0"/>
    <xf numFmtId="0" fontId="70" fillId="36" borderId="0">
      <alignment horizontal="center" vertical="top"/>
    </xf>
    <xf numFmtId="0" fontId="39" fillId="59" borderId="0" applyNumberFormat="0" applyBorder="0" applyAlignment="0" applyProtection="0">
      <alignment vertical="center"/>
    </xf>
    <xf numFmtId="0" fontId="57" fillId="43" borderId="0" applyNumberFormat="0" applyBorder="0" applyAlignment="0" applyProtection="0"/>
    <xf numFmtId="37" fontId="71" fillId="0" borderId="0"/>
    <xf numFmtId="0" fontId="61" fillId="35" borderId="0" applyNumberFormat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64" fillId="3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73" fillId="36" borderId="0">
      <alignment horizontal="right" vertical="center"/>
    </xf>
    <xf numFmtId="0" fontId="57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43" fillId="63" borderId="0" applyNumberFormat="0" applyBorder="0" applyAlignment="0" applyProtection="0"/>
    <xf numFmtId="0" fontId="68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68" fillId="67" borderId="0" applyNumberFormat="0" applyBorder="0" applyAlignment="0" applyProtection="0"/>
    <xf numFmtId="0" fontId="68" fillId="37" borderId="0" applyNumberFormat="0" applyBorder="0" applyAlignment="0" applyProtection="0"/>
    <xf numFmtId="0" fontId="62" fillId="0" borderId="24" applyProtection="0"/>
    <xf numFmtId="0" fontId="68" fillId="53" borderId="0" applyNumberFormat="0" applyBorder="0" applyAlignment="0" applyProtection="0"/>
    <xf numFmtId="0" fontId="68" fillId="68" borderId="0" applyNumberFormat="0" applyBorder="0" applyAlignment="0" applyProtection="0"/>
    <xf numFmtId="0" fontId="68" fillId="69" borderId="0" applyNumberFormat="0" applyBorder="0" applyAlignment="0" applyProtection="0"/>
    <xf numFmtId="0" fontId="43" fillId="60" borderId="0" applyNumberFormat="0" applyBorder="0" applyAlignment="0" applyProtection="0"/>
    <xf numFmtId="0" fontId="68" fillId="70" borderId="0" applyNumberFormat="0" applyBorder="0" applyAlignment="0" applyProtection="0"/>
    <xf numFmtId="0" fontId="68" fillId="71" borderId="0" applyNumberFormat="0" applyBorder="0" applyAlignment="0" applyProtection="0"/>
    <xf numFmtId="181" fontId="1" fillId="0" borderId="0" applyFill="0" applyBorder="0" applyAlignment="0"/>
    <xf numFmtId="0" fontId="74" fillId="0" borderId="0" applyNumberFormat="0" applyFill="0" applyBorder="0" applyAlignment="0" applyProtection="0"/>
    <xf numFmtId="4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1" fillId="0" borderId="0"/>
    <xf numFmtId="182" fontId="49" fillId="0" borderId="0" applyFont="0" applyFill="0" applyBorder="0" applyAlignment="0" applyProtection="0"/>
    <xf numFmtId="0" fontId="75" fillId="0" borderId="0"/>
    <xf numFmtId="0" fontId="62" fillId="0" borderId="0" applyProtection="0"/>
    <xf numFmtId="38" fontId="58" fillId="40" borderId="0" applyNumberFormat="0" applyBorder="0" applyAlignment="0" applyProtection="0"/>
    <xf numFmtId="0" fontId="45" fillId="0" borderId="25" applyNumberFormat="0" applyAlignment="0" applyProtection="0">
      <alignment horizontal="left" vertical="center"/>
    </xf>
    <xf numFmtId="0" fontId="76" fillId="0" borderId="0" applyProtection="0"/>
    <xf numFmtId="0" fontId="45" fillId="0" borderId="0" applyProtection="0"/>
    <xf numFmtId="37" fontId="71" fillId="0" borderId="0">
      <alignment vertical="center"/>
    </xf>
    <xf numFmtId="0" fontId="77" fillId="0" borderId="0"/>
    <xf numFmtId="0" fontId="78" fillId="0" borderId="0"/>
    <xf numFmtId="0" fontId="79" fillId="0" borderId="0"/>
    <xf numFmtId="10" fontId="49" fillId="0" borderId="0" applyFont="0" applyFill="0" applyBorder="0" applyAlignment="0" applyProtection="0"/>
    <xf numFmtId="1" fontId="49" fillId="0" borderId="0"/>
    <xf numFmtId="0" fontId="73" fillId="36" borderId="0">
      <alignment horizontal="left" vertical="center"/>
    </xf>
    <xf numFmtId="0" fontId="42" fillId="36" borderId="0">
      <alignment horizontal="center" vertical="center"/>
    </xf>
    <xf numFmtId="41" fontId="1" fillId="0" borderId="0" applyFont="0" applyFill="0" applyBorder="0" applyAlignment="0" applyProtection="0"/>
    <xf numFmtId="0" fontId="80" fillId="36" borderId="0">
      <alignment horizontal="center" vertical="top"/>
    </xf>
    <xf numFmtId="0" fontId="42" fillId="36" borderId="0">
      <alignment horizontal="left" vertical="top"/>
    </xf>
    <xf numFmtId="0" fontId="66" fillId="36" borderId="0">
      <alignment horizontal="center" vertical="top"/>
    </xf>
    <xf numFmtId="0" fontId="42" fillId="36" borderId="0">
      <alignment horizontal="center" vertical="top"/>
    </xf>
    <xf numFmtId="0" fontId="42" fillId="36" borderId="0">
      <alignment horizontal="right" vertical="top"/>
    </xf>
    <xf numFmtId="0" fontId="43" fillId="36" borderId="0">
      <alignment horizontal="left" vertical="top"/>
    </xf>
    <xf numFmtId="0" fontId="81" fillId="0" borderId="0"/>
    <xf numFmtId="0" fontId="43" fillId="36" borderId="0">
      <alignment horizontal="left" vertical="center"/>
    </xf>
    <xf numFmtId="0" fontId="72" fillId="0" borderId="26" applyNumberFormat="0" applyFill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7" fillId="33" borderId="0" applyNumberFormat="0" applyBorder="0" applyAlignment="0" applyProtection="0"/>
    <xf numFmtId="9" fontId="75" fillId="0" borderId="0" applyFont="0" applyFill="0" applyBorder="0" applyAlignment="0" applyProtection="0"/>
    <xf numFmtId="0" fontId="61" fillId="72" borderId="0" applyNumberFormat="0" applyBorder="0" applyAlignment="0" applyProtection="0"/>
    <xf numFmtId="0" fontId="53" fillId="33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/>
    <xf numFmtId="43" fontId="37" fillId="0" borderId="0" applyFont="0" applyFill="0" applyBorder="0" applyAlignment="0" applyProtection="0">
      <alignment vertical="center"/>
    </xf>
    <xf numFmtId="0" fontId="85" fillId="73" borderId="0" applyNumberFormat="0" applyBorder="0" applyAlignment="0" applyProtection="0"/>
    <xf numFmtId="0" fontId="39" fillId="74" borderId="0" applyNumberFormat="0" applyBorder="0" applyAlignment="0" applyProtection="0">
      <alignment vertical="center"/>
    </xf>
    <xf numFmtId="0" fontId="1" fillId="0" borderId="0">
      <alignment vertical="center"/>
    </xf>
    <xf numFmtId="0" fontId="8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6" fillId="0" borderId="0"/>
    <xf numFmtId="0" fontId="1" fillId="0" borderId="0">
      <alignment vertical="center"/>
    </xf>
    <xf numFmtId="0" fontId="1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38" fontId="54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88" fillId="0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0" fontId="85" fillId="75" borderId="0" applyNumberFormat="0" applyBorder="0" applyAlignment="0" applyProtection="0"/>
    <xf numFmtId="0" fontId="85" fillId="76" borderId="0" applyNumberFormat="0" applyBorder="0" applyAlignment="0" applyProtection="0"/>
    <xf numFmtId="0" fontId="36" fillId="0" borderId="0">
      <alignment vertical="center"/>
    </xf>
    <xf numFmtId="40" fontId="54" fillId="0" borderId="0" applyFont="0" applyFill="0" applyBorder="0" applyAlignment="0" applyProtection="0"/>
    <xf numFmtId="0" fontId="89" fillId="0" borderId="0"/>
    <xf numFmtId="0" fontId="1" fillId="0" borderId="0" applyProtection="0">
      <alignment vertical="center"/>
    </xf>
  </cellStyleXfs>
  <cellXfs count="57">
    <xf numFmtId="0" fontId="0" fillId="0" borderId="0" xfId="0"/>
    <xf numFmtId="0" fontId="1" fillId="0" borderId="0" xfId="193" applyFill="1" applyBorder="1" applyAlignment="1">
      <alignment vertical="center" wrapText="1"/>
    </xf>
    <xf numFmtId="0" fontId="2" fillId="0" borderId="0" xfId="193" applyFont="1" applyFill="1" applyAlignment="1">
      <alignment horizontal="center" vertical="center" wrapText="1"/>
    </xf>
    <xf numFmtId="0" fontId="1" fillId="0" borderId="0" xfId="193" applyFill="1" applyAlignment="1"/>
    <xf numFmtId="0" fontId="1" fillId="0" borderId="0" xfId="0" applyFont="1" applyFill="1" applyAlignment="1">
      <alignment vertical="center"/>
    </xf>
    <xf numFmtId="0" fontId="3" fillId="0" borderId="0" xfId="193" applyFont="1" applyFill="1" applyBorder="1" applyAlignment="1">
      <alignment horizontal="center" vertical="center" wrapText="1"/>
    </xf>
    <xf numFmtId="0" fontId="4" fillId="0" borderId="1" xfId="193" applyFont="1" applyFill="1" applyBorder="1" applyAlignment="1">
      <alignment horizontal="center" vertical="center" wrapText="1"/>
    </xf>
    <xf numFmtId="0" fontId="5" fillId="0" borderId="1" xfId="193" applyFont="1" applyFill="1" applyBorder="1" applyAlignment="1">
      <alignment horizontal="right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5" fillId="0" borderId="2" xfId="128" applyFont="1" applyFill="1" applyBorder="1" applyAlignment="1">
      <alignment horizontal="left" vertical="center" indent="2"/>
    </xf>
    <xf numFmtId="187" fontId="5" fillId="0" borderId="2" xfId="19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88" fontId="6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88" fontId="5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197" applyNumberFormat="1" applyFont="1" applyFill="1" applyBorder="1" applyAlignment="1">
      <alignment horizontal="center" vertical="center"/>
    </xf>
    <xf numFmtId="0" fontId="1" fillId="0" borderId="0" xfId="197" applyNumberFormat="1" applyFont="1" applyFill="1" applyBorder="1" applyAlignment="1">
      <alignment vertical="center"/>
    </xf>
    <xf numFmtId="189" fontId="1" fillId="0" borderId="0" xfId="197" applyNumberFormat="1" applyFont="1" applyFill="1" applyBorder="1" applyAlignment="1">
      <alignment horizontal="center" vertical="center"/>
    </xf>
    <xf numFmtId="0" fontId="5" fillId="0" borderId="1" xfId="197" applyNumberFormat="1" applyFont="1" applyFill="1" applyBorder="1" applyAlignment="1">
      <alignment horizontal="right"/>
    </xf>
    <xf numFmtId="0" fontId="12" fillId="0" borderId="3" xfId="197" applyNumberFormat="1" applyFont="1" applyFill="1" applyBorder="1" applyAlignment="1">
      <alignment horizontal="center" vertical="center"/>
    </xf>
    <xf numFmtId="190" fontId="12" fillId="0" borderId="3" xfId="183" applyNumberFormat="1" applyFont="1" applyFill="1" applyBorder="1" applyAlignment="1">
      <alignment horizontal="center" vertical="center"/>
    </xf>
    <xf numFmtId="190" fontId="12" fillId="0" borderId="4" xfId="183" applyNumberFormat="1" applyFont="1" applyFill="1" applyBorder="1" applyAlignment="1">
      <alignment horizontal="center" vertical="center"/>
    </xf>
    <xf numFmtId="190" fontId="12" fillId="0" borderId="5" xfId="183" applyNumberFormat="1" applyFont="1" applyFill="1" applyBorder="1" applyAlignment="1">
      <alignment horizontal="center" vertical="center"/>
    </xf>
    <xf numFmtId="0" fontId="12" fillId="0" borderId="6" xfId="197" applyNumberFormat="1" applyFont="1" applyFill="1" applyBorder="1" applyAlignment="1">
      <alignment horizontal="center" vertical="center"/>
    </xf>
    <xf numFmtId="190" fontId="12" fillId="0" borderId="6" xfId="183" applyNumberFormat="1" applyFont="1" applyFill="1" applyBorder="1" applyAlignment="1">
      <alignment horizontal="center" vertical="center"/>
    </xf>
    <xf numFmtId="190" fontId="12" fillId="0" borderId="2" xfId="183" applyNumberFormat="1" applyFont="1" applyFill="1" applyBorder="1" applyAlignment="1">
      <alignment horizontal="center" vertical="center"/>
    </xf>
    <xf numFmtId="0" fontId="10" fillId="0" borderId="2" xfId="198" applyFont="1" applyFill="1" applyBorder="1" applyAlignment="1" applyProtection="1">
      <alignment horizontal="left" vertical="center"/>
    </xf>
    <xf numFmtId="191" fontId="12" fillId="0" borderId="2" xfId="216" applyNumberFormat="1" applyFont="1" applyFill="1" applyBorder="1" applyAlignment="1">
      <alignment vertical="center"/>
    </xf>
    <xf numFmtId="192" fontId="12" fillId="0" borderId="2" xfId="196" applyNumberFormat="1" applyFont="1" applyFill="1" applyBorder="1" applyAlignment="1">
      <alignment horizontal="right" vertical="center"/>
    </xf>
    <xf numFmtId="49" fontId="5" fillId="0" borderId="2" xfId="198" applyNumberFormat="1" applyFont="1" applyFill="1" applyBorder="1" applyAlignment="1" applyProtection="1">
      <alignment horizontal="left" vertical="center"/>
    </xf>
    <xf numFmtId="49" fontId="5" fillId="0" borderId="2" xfId="198" applyNumberFormat="1" applyFont="1" applyFill="1" applyBorder="1" applyAlignment="1" applyProtection="1">
      <alignment horizontal="left" vertical="center" wrapText="1"/>
    </xf>
    <xf numFmtId="49" fontId="5" fillId="0" borderId="4" xfId="198" applyNumberFormat="1" applyFont="1" applyFill="1" applyBorder="1" applyAlignment="1" applyProtection="1">
      <alignment horizontal="left" vertical="center"/>
    </xf>
    <xf numFmtId="0" fontId="5" fillId="0" borderId="4" xfId="198" applyNumberFormat="1" applyFont="1" applyFill="1" applyBorder="1" applyAlignment="1" applyProtection="1">
      <alignment horizontal="left" vertical="center"/>
    </xf>
    <xf numFmtId="0" fontId="10" fillId="0" borderId="2" xfId="198" applyNumberFormat="1" applyFont="1" applyFill="1" applyBorder="1" applyAlignment="1" applyProtection="1">
      <alignment horizontal="center" vertical="center"/>
    </xf>
    <xf numFmtId="0" fontId="11" fillId="0" borderId="0" xfId="195" applyNumberFormat="1" applyFont="1" applyFill="1" applyBorder="1" applyAlignment="1">
      <alignment horizontal="center" vertical="center"/>
    </xf>
    <xf numFmtId="14" fontId="13" fillId="0" borderId="0" xfId="195" applyNumberFormat="1" applyFont="1" applyFill="1" applyBorder="1" applyAlignment="1">
      <alignment horizontal="left"/>
    </xf>
    <xf numFmtId="0" fontId="1" fillId="0" borderId="0" xfId="195" applyNumberFormat="1" applyFont="1" applyFill="1" applyBorder="1" applyAlignment="1"/>
    <xf numFmtId="0" fontId="5" fillId="0" borderId="0" xfId="195" applyNumberFormat="1" applyFont="1" applyFill="1" applyBorder="1" applyAlignment="1">
      <alignment horizontal="right"/>
    </xf>
    <xf numFmtId="0" fontId="12" fillId="0" borderId="2" xfId="195" applyNumberFormat="1" applyFont="1" applyFill="1" applyBorder="1" applyAlignment="1">
      <alignment horizontal="center" vertical="center"/>
    </xf>
    <xf numFmtId="49" fontId="10" fillId="0" borderId="2" xfId="198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" xfId="130" applyNumberFormat="1" applyFont="1" applyFill="1" applyBorder="1" applyAlignment="1" applyProtection="1">
      <alignment vertical="center"/>
    </xf>
    <xf numFmtId="49" fontId="5" fillId="0" borderId="2" xfId="195" applyNumberFormat="1" applyFont="1" applyFill="1" applyBorder="1" applyAlignment="1" applyProtection="1">
      <alignment horizontal="left" vertical="center"/>
    </xf>
    <xf numFmtId="3" fontId="5" fillId="0" borderId="2" xfId="195" applyNumberFormat="1" applyFont="1" applyFill="1" applyBorder="1" applyAlignment="1" applyProtection="1">
      <alignment horizontal="left" vertical="center" indent="1"/>
    </xf>
    <xf numFmtId="49" fontId="14" fillId="0" borderId="2" xfId="198" applyNumberFormat="1" applyFont="1" applyFill="1" applyBorder="1" applyAlignment="1" applyProtection="1">
      <alignment horizontal="left" vertical="center"/>
    </xf>
    <xf numFmtId="3" fontId="10" fillId="0" borderId="2" xfId="195" applyNumberFormat="1" applyFont="1" applyFill="1" applyBorder="1" applyAlignment="1" applyProtection="1">
      <alignment horizontal="center" vertical="center"/>
    </xf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常规 44" xfId="50"/>
    <cellStyle name="_ET_STYLE_NoName_00__朝阳报省" xfId="51"/>
    <cellStyle name="20% - 强调文字颜色 2 3 6" xfId="52"/>
    <cellStyle name="差_34青海_1_义县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Header2 3 2 2" xfId="64"/>
    <cellStyle name="计算 2 5 3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解释性文本 2 2" xfId="70"/>
    <cellStyle name="20% - 强调文字颜色 5 3 6" xfId="71"/>
    <cellStyle name="注释 3 3 3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百分比 5" xfId="78"/>
    <cellStyle name="强调文字颜色 1 2 3 2" xfId="79"/>
    <cellStyle name="20% - 强调文字颜色 1 3 4 3" xfId="80"/>
    <cellStyle name="汇总 3 6 2" xfId="81"/>
    <cellStyle name="检查单元格 3 3" xfId="82"/>
    <cellStyle name="Currency [0]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好_检验表（调整后）_上报抚顺市2015.12.29-2016年预算相关报表" xfId="94"/>
    <cellStyle name="Accent3 - 20%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3 5" xfId="103"/>
    <cellStyle name="Fixed" xfId="104"/>
    <cellStyle name="S18" xfId="105"/>
    <cellStyle name="标题 6" xfId="106"/>
    <cellStyle name="40% - 强调文字颜色 5 2" xfId="107"/>
    <cellStyle name="好_2006年全省财力计算表（中央、决算） 2" xfId="108"/>
    <cellStyle name="强调文字颜色 3 3 6 2" xfId="109"/>
    <cellStyle name="输入 2 5 3" xfId="110"/>
    <cellStyle name="S1" xfId="111"/>
    <cellStyle name="常规 2 2 2" xfId="112"/>
    <cellStyle name="警告文本 2 2" xfId="113"/>
    <cellStyle name="差_30云南_义县" xfId="114"/>
    <cellStyle name="Currency1 2 2" xfId="115"/>
    <cellStyle name="好_2008年支出核定_义县" xfId="116"/>
    <cellStyle name="Accent5_上报抚顺市2015.12.29-2016年预算相关报表" xfId="117"/>
    <cellStyle name="comma zerodec 2" xfId="118"/>
    <cellStyle name="_2011年计划本子自制" xfId="119"/>
    <cellStyle name="Accent1 - 60%" xfId="120"/>
    <cellStyle name="Accent5 - 40%" xfId="121"/>
    <cellStyle name="Accent5" xfId="122"/>
    <cellStyle name="S0 2 2" xfId="123"/>
    <cellStyle name="60% - 强调文字颜色 1 3 6" xfId="124"/>
    <cellStyle name="差_05潍坊_上报抚顺市2015.12.29-2016年预算相关报表" xfId="125"/>
    <cellStyle name="no dec" xfId="126"/>
    <cellStyle name="好_33甘肃_上报抚顺市2015.12.29-2016年预算相关报表" xfId="127"/>
    <cellStyle name="常规_ts" xfId="128"/>
    <cellStyle name="百分比 2 2" xfId="129"/>
    <cellStyle name="常规 17" xfId="130"/>
    <cellStyle name="好_530629_2006年县级财政报表附表_上报抚顺市2015.12.29-2016年预算相关报表" xfId="131"/>
    <cellStyle name="标题 4 3" xfId="132"/>
    <cellStyle name="千位分隔 4" xfId="133"/>
    <cellStyle name="常规 15" xfId="134"/>
    <cellStyle name="S12" xfId="135"/>
    <cellStyle name="差_05潍坊" xfId="136"/>
    <cellStyle name="Accent2 - 60%" xfId="137"/>
    <cellStyle name="Accent1" xfId="138"/>
    <cellStyle name="Accent1 - 40%" xfId="139"/>
    <cellStyle name="Accent1_2006年33甘肃" xfId="140"/>
    <cellStyle name="Accent2" xfId="141"/>
    <cellStyle name="Accent2_2006年33甘肃" xfId="142"/>
    <cellStyle name="Accent3" xfId="143"/>
    <cellStyle name="Accent3 - 60%" xfId="144"/>
    <cellStyle name="Total 2 3" xfId="145"/>
    <cellStyle name="Accent4 - 60%" xfId="146"/>
    <cellStyle name="Accent4_上报抚顺市2015.12.29-2016年预算相关报表" xfId="147"/>
    <cellStyle name="Accent6" xfId="148"/>
    <cellStyle name="Accent6 - 40%" xfId="149"/>
    <cellStyle name="Accent6 - 60%" xfId="150"/>
    <cellStyle name="Accent6_2006年33甘肃" xfId="151"/>
    <cellStyle name="Calc Currency (0)" xfId="152"/>
    <cellStyle name="ColLevel_0" xfId="153"/>
    <cellStyle name="Comma [0]" xfId="154"/>
    <cellStyle name="Comma_1995" xfId="155"/>
    <cellStyle name="常规 2 2" xfId="156"/>
    <cellStyle name="Currency_1995" xfId="157"/>
    <cellStyle name="钎霖_4岿角利" xfId="158"/>
    <cellStyle name="Date" xfId="159"/>
    <cellStyle name="Grey" xfId="160"/>
    <cellStyle name="Header1" xfId="161"/>
    <cellStyle name="HEADING1" xfId="162"/>
    <cellStyle name="HEADING2" xfId="163"/>
    <cellStyle name="no dec 2" xfId="164"/>
    <cellStyle name="Norma,_laroux_4_营业在建 (2)_E21" xfId="165"/>
    <cellStyle name="Normal - Style1" xfId="166"/>
    <cellStyle name="Normal_#10-Headcount" xfId="167"/>
    <cellStyle name="Percent [2]" xfId="168"/>
    <cellStyle name="Percent_laroux" xfId="169"/>
    <cellStyle name="S10" xfId="170"/>
    <cellStyle name="S20" xfId="171"/>
    <cellStyle name="千位分隔[0] 2" xfId="172"/>
    <cellStyle name="S3" xfId="173"/>
    <cellStyle name="S4" xfId="174"/>
    <cellStyle name="S5" xfId="175"/>
    <cellStyle name="S6" xfId="176"/>
    <cellStyle name="S7" xfId="177"/>
    <cellStyle name="S8" xfId="178"/>
    <cellStyle name="常规 2 3" xfId="179"/>
    <cellStyle name="S9" xfId="180"/>
    <cellStyle name="标题 3 2" xfId="181"/>
    <cellStyle name="千位分隔 3 2" xfId="182"/>
    <cellStyle name="千位分隔 2" xfId="183"/>
    <cellStyle name="差_2006年33甘肃_上报抚顺市2015.12.29-2016年预算相关报表" xfId="184"/>
    <cellStyle name="归盒啦_95" xfId="185"/>
    <cellStyle name="好_530623_2006年县级财政报表附表" xfId="186"/>
    <cellStyle name="差_530629_2006年县级财政报表附表" xfId="187"/>
    <cellStyle name="后继超级链接" xfId="188"/>
    <cellStyle name="未定义" xfId="189"/>
    <cellStyle name="千位分隔 5 2" xfId="190"/>
    <cellStyle name="强调 2" xfId="191"/>
    <cellStyle name="强调文字颜色 6 2 4" xfId="192"/>
    <cellStyle name="常规_附件2-2017年草案新增2张债务表" xfId="193"/>
    <cellStyle name="常规 14" xfId="194"/>
    <cellStyle name="常规 2" xfId="195"/>
    <cellStyle name="常规_（11月12日）2011年全省财政收入预算（2000亿元）" xfId="196"/>
    <cellStyle name="常规_2007年预算草案(人大)" xfId="197"/>
    <cellStyle name="常规_2012年报人代会20张表-表样" xfId="198"/>
    <cellStyle name="常规_省本级2004年快报及2005年预算（平衡部分）" xfId="199"/>
    <cellStyle name="常规_省本级2004年快报及2005年预算（平衡部分） 2" xfId="200"/>
    <cellStyle name="超级链接" xfId="201"/>
    <cellStyle name="分级显示行_1_13区汇总" xfId="202"/>
    <cellStyle name="烹拳 [0]_ +Foil &amp; -FOIL &amp; PAPER" xfId="203"/>
    <cellStyle name="콤마 [0]_BOILER-CO1" xfId="204"/>
    <cellStyle name="霓付_ +Foil &amp; -FOIL &amp; PAPER" xfId="205"/>
    <cellStyle name="普通_ 白土" xfId="206"/>
    <cellStyle name="霓付 [0]_ +Foil &amp; -FOIL &amp; PAPER" xfId="207"/>
    <cellStyle name="烹拳_ +Foil &amp; -FOIL &amp; PAPER" xfId="208"/>
    <cellStyle name="千分位[0]_ 白土" xfId="209"/>
    <cellStyle name="千分位_ 白土" xfId="210"/>
    <cellStyle name="强调 1" xfId="211"/>
    <cellStyle name="强调 3" xfId="212"/>
    <cellStyle name="样式 1 2" xfId="213"/>
    <cellStyle name="콤마_BOILER-CO1" xfId="214"/>
    <cellStyle name="표준_0N-HANDLING " xfId="215"/>
    <cellStyle name="常规 4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Zeros="0" view="pageBreakPreview" zoomScale="85" zoomScaleNormal="70" workbookViewId="0">
      <selection activeCell="A1" sqref="A1:E27"/>
    </sheetView>
  </sheetViews>
  <sheetFormatPr defaultColWidth="9" defaultRowHeight="13.5" outlineLevelCol="4"/>
  <cols>
    <col min="1" max="1" width="43.75" style="24" customWidth="1"/>
    <col min="2" max="2" width="21.75" style="24" customWidth="1"/>
    <col min="3" max="5" width="19.625" style="24" customWidth="1"/>
    <col min="6" max="16384" width="9" style="24"/>
  </cols>
  <sheetData>
    <row r="1" s="23" customFormat="1" ht="31" customHeight="1" spans="1:5">
      <c r="A1" s="45" t="s">
        <v>4</v>
      </c>
      <c r="B1" s="45"/>
      <c r="C1" s="45"/>
      <c r="D1" s="45"/>
      <c r="E1" s="45"/>
    </row>
    <row r="2" s="24" customFormat="1" ht="14.25" spans="1:5">
      <c r="A2" s="46"/>
      <c r="B2" s="47"/>
      <c r="C2" s="47"/>
      <c r="D2" s="47"/>
      <c r="E2" s="48" t="s">
        <v>5</v>
      </c>
    </row>
    <row r="3" s="24" customFormat="1" ht="18.75" customHeight="1" spans="1:5">
      <c r="A3" s="49" t="s">
        <v>6</v>
      </c>
      <c r="B3" s="31" t="s">
        <v>7</v>
      </c>
      <c r="C3" s="31" t="s">
        <v>8</v>
      </c>
      <c r="D3" s="32" t="s">
        <v>9</v>
      </c>
      <c r="E3" s="33"/>
    </row>
    <row r="4" s="25" customFormat="1" ht="18.75" customHeight="1" spans="1:5">
      <c r="A4" s="49"/>
      <c r="B4" s="35"/>
      <c r="C4" s="35"/>
      <c r="D4" s="36" t="s">
        <v>10</v>
      </c>
      <c r="E4" s="36" t="s">
        <v>11</v>
      </c>
    </row>
    <row r="5" s="25" customFormat="1" ht="18.75" customHeight="1" spans="1:5">
      <c r="A5" s="50" t="s">
        <v>12</v>
      </c>
      <c r="B5" s="38">
        <f>SUM(B6:B20)</f>
        <v>33226</v>
      </c>
      <c r="C5" s="38">
        <f>SUM(C6:C20)</f>
        <v>25200</v>
      </c>
      <c r="D5" s="38">
        <f t="shared" ref="D5:D20" si="0">C5-B5</f>
        <v>-8026</v>
      </c>
      <c r="E5" s="39">
        <f t="shared" ref="E5:E18" si="1">IF(B5=0,,ROUND(D5/B5*100,1))</f>
        <v>-24.2</v>
      </c>
    </row>
    <row r="6" s="24" customFormat="1" ht="18.75" customHeight="1" spans="1:5">
      <c r="A6" s="51" t="s">
        <v>13</v>
      </c>
      <c r="B6" s="38"/>
      <c r="C6" s="38"/>
      <c r="D6" s="38">
        <f t="shared" si="0"/>
        <v>0</v>
      </c>
      <c r="E6" s="39">
        <f t="shared" si="1"/>
        <v>0</v>
      </c>
    </row>
    <row r="7" s="24" customFormat="1" ht="18.75" customHeight="1" spans="1:5">
      <c r="A7" s="51" t="s">
        <v>14</v>
      </c>
      <c r="B7" s="38"/>
      <c r="C7" s="38"/>
      <c r="D7" s="38">
        <f t="shared" si="0"/>
        <v>0</v>
      </c>
      <c r="E7" s="39">
        <f t="shared" si="1"/>
        <v>0</v>
      </c>
    </row>
    <row r="8" s="24" customFormat="1" ht="18.75" customHeight="1" spans="1:5">
      <c r="A8" s="52" t="s">
        <v>15</v>
      </c>
      <c r="B8" s="38"/>
      <c r="C8" s="38"/>
      <c r="D8" s="38">
        <f t="shared" si="0"/>
        <v>0</v>
      </c>
      <c r="E8" s="39">
        <f t="shared" si="1"/>
        <v>0</v>
      </c>
    </row>
    <row r="9" s="24" customFormat="1" ht="18.75" customHeight="1" spans="1:5">
      <c r="A9" s="52" t="s">
        <v>16</v>
      </c>
      <c r="B9" s="38"/>
      <c r="C9" s="38"/>
      <c r="D9" s="38">
        <f t="shared" si="0"/>
        <v>0</v>
      </c>
      <c r="E9" s="39">
        <f t="shared" si="1"/>
        <v>0</v>
      </c>
    </row>
    <row r="10" s="24" customFormat="1" ht="18.75" customHeight="1" spans="1:5">
      <c r="A10" s="52" t="s">
        <v>17</v>
      </c>
      <c r="B10" s="38"/>
      <c r="C10" s="38"/>
      <c r="D10" s="38">
        <f t="shared" si="0"/>
        <v>0</v>
      </c>
      <c r="E10" s="39">
        <f t="shared" si="1"/>
        <v>0</v>
      </c>
    </row>
    <row r="11" s="24" customFormat="1" ht="18.75" customHeight="1" spans="1:5">
      <c r="A11" s="52" t="s">
        <v>18</v>
      </c>
      <c r="B11" s="38">
        <v>31126</v>
      </c>
      <c r="C11" s="38">
        <v>23200</v>
      </c>
      <c r="D11" s="38">
        <f t="shared" si="0"/>
        <v>-7926</v>
      </c>
      <c r="E11" s="39">
        <f t="shared" si="1"/>
        <v>-25.5</v>
      </c>
    </row>
    <row r="12" s="24" customFormat="1" ht="18.75" customHeight="1" spans="1:5">
      <c r="A12" s="51" t="s">
        <v>19</v>
      </c>
      <c r="B12" s="38"/>
      <c r="C12" s="38"/>
      <c r="D12" s="38">
        <f t="shared" si="0"/>
        <v>0</v>
      </c>
      <c r="E12" s="39">
        <f t="shared" si="1"/>
        <v>0</v>
      </c>
    </row>
    <row r="13" s="24" customFormat="1" ht="18.75" customHeight="1" spans="1:5">
      <c r="A13" s="51" t="s">
        <v>20</v>
      </c>
      <c r="B13" s="38"/>
      <c r="C13" s="38"/>
      <c r="D13" s="38">
        <f t="shared" si="0"/>
        <v>0</v>
      </c>
      <c r="E13" s="39">
        <f t="shared" si="1"/>
        <v>0</v>
      </c>
    </row>
    <row r="14" s="24" customFormat="1" ht="18.75" customHeight="1" spans="1:5">
      <c r="A14" s="51" t="s">
        <v>21</v>
      </c>
      <c r="B14" s="38">
        <v>2100</v>
      </c>
      <c r="C14" s="38">
        <v>2000</v>
      </c>
      <c r="D14" s="38">
        <f t="shared" si="0"/>
        <v>-100</v>
      </c>
      <c r="E14" s="39">
        <f t="shared" si="1"/>
        <v>-4.8</v>
      </c>
    </row>
    <row r="15" s="24" customFormat="1" ht="18.75" customHeight="1" spans="1:5">
      <c r="A15" s="51" t="s">
        <v>22</v>
      </c>
      <c r="B15" s="38"/>
      <c r="C15" s="38"/>
      <c r="D15" s="38">
        <f t="shared" si="0"/>
        <v>0</v>
      </c>
      <c r="E15" s="39">
        <f t="shared" si="1"/>
        <v>0</v>
      </c>
    </row>
    <row r="16" s="24" customFormat="1" ht="18.75" customHeight="1" spans="1:5">
      <c r="A16" s="51" t="s">
        <v>23</v>
      </c>
      <c r="B16" s="38"/>
      <c r="C16" s="38"/>
      <c r="D16" s="38">
        <f t="shared" si="0"/>
        <v>0</v>
      </c>
      <c r="E16" s="39">
        <f t="shared" si="1"/>
        <v>0</v>
      </c>
    </row>
    <row r="17" s="24" customFormat="1" ht="18.75" customHeight="1" spans="1:5">
      <c r="A17" s="51" t="s">
        <v>24</v>
      </c>
      <c r="B17" s="38"/>
      <c r="C17" s="38"/>
      <c r="D17" s="38">
        <f t="shared" si="0"/>
        <v>0</v>
      </c>
      <c r="E17" s="39">
        <f t="shared" si="1"/>
        <v>0</v>
      </c>
    </row>
    <row r="18" s="24" customFormat="1" ht="18.75" customHeight="1" spans="1:5">
      <c r="A18" s="51" t="s">
        <v>25</v>
      </c>
      <c r="B18" s="38"/>
      <c r="C18" s="38"/>
      <c r="D18" s="38">
        <f t="shared" si="0"/>
        <v>0</v>
      </c>
      <c r="E18" s="39">
        <f t="shared" si="1"/>
        <v>0</v>
      </c>
    </row>
    <row r="19" s="24" customFormat="1" ht="18.75" customHeight="1" spans="1:5">
      <c r="A19" s="51" t="s">
        <v>26</v>
      </c>
      <c r="B19" s="38"/>
      <c r="C19" s="38"/>
      <c r="D19" s="38">
        <f t="shared" si="0"/>
        <v>0</v>
      </c>
      <c r="E19" s="39"/>
    </row>
    <row r="20" s="24" customFormat="1" ht="18.75" customHeight="1" spans="1:5">
      <c r="A20" s="51" t="s">
        <v>27</v>
      </c>
      <c r="B20" s="38"/>
      <c r="C20" s="38"/>
      <c r="D20" s="38">
        <f t="shared" si="0"/>
        <v>0</v>
      </c>
      <c r="E20" s="39"/>
    </row>
    <row r="21" s="24" customFormat="1" ht="18.75" customHeight="1" spans="1:5">
      <c r="A21" s="53"/>
      <c r="B21" s="38"/>
      <c r="C21" s="38"/>
      <c r="D21" s="38"/>
      <c r="E21" s="39"/>
    </row>
    <row r="22" s="24" customFormat="1" ht="18.75" customHeight="1" spans="1:5">
      <c r="A22" s="54" t="s">
        <v>28</v>
      </c>
      <c r="B22" s="38"/>
      <c r="C22" s="38"/>
      <c r="D22" s="38"/>
      <c r="E22" s="39"/>
    </row>
    <row r="23" s="24" customFormat="1" ht="18.75" customHeight="1" spans="1:5">
      <c r="A23" s="55" t="s">
        <v>29</v>
      </c>
      <c r="B23" s="38"/>
      <c r="C23" s="38"/>
      <c r="D23" s="38"/>
      <c r="E23" s="39"/>
    </row>
    <row r="24" s="24" customFormat="1" ht="18.75" customHeight="1" spans="1:5">
      <c r="A24" s="54" t="s">
        <v>30</v>
      </c>
      <c r="B24" s="38"/>
      <c r="C24" s="38">
        <v>3390</v>
      </c>
      <c r="D24" s="38"/>
      <c r="E24" s="39"/>
    </row>
    <row r="25" s="24" customFormat="1" ht="18.75" customHeight="1" spans="1:5">
      <c r="A25" s="54" t="s">
        <v>31</v>
      </c>
      <c r="B25" s="38"/>
      <c r="C25" s="38">
        <v>5124</v>
      </c>
      <c r="D25" s="38"/>
      <c r="E25" s="39"/>
    </row>
    <row r="26" s="25" customFormat="1" ht="18.75" customHeight="1" spans="1:5">
      <c r="A26" s="54" t="s">
        <v>32</v>
      </c>
      <c r="B26" s="38"/>
      <c r="C26" s="38">
        <v>537</v>
      </c>
      <c r="D26" s="38"/>
      <c r="E26" s="39"/>
    </row>
    <row r="27" ht="20" customHeight="1" spans="1:5">
      <c r="A27" s="56" t="s">
        <v>33</v>
      </c>
      <c r="B27" s="38"/>
      <c r="C27" s="38">
        <f>SUM(C5,C22:C26)</f>
        <v>34251</v>
      </c>
      <c r="D27" s="38"/>
      <c r="E27" s="3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Zeros="0" view="pageBreakPreview" zoomScale="80" zoomScaleNormal="70" workbookViewId="0">
      <selection activeCell="C14" sqref="C14"/>
    </sheetView>
  </sheetViews>
  <sheetFormatPr defaultColWidth="9" defaultRowHeight="13.5" outlineLevelCol="4"/>
  <cols>
    <col min="1" max="1" width="54.75" style="24" customWidth="1"/>
    <col min="2" max="5" width="20.625" style="24" customWidth="1"/>
    <col min="6" max="16384" width="9" style="24"/>
  </cols>
  <sheetData>
    <row r="1" s="23" customFormat="1" ht="31" customHeight="1" spans="1:5">
      <c r="A1" s="26" t="s">
        <v>34</v>
      </c>
      <c r="B1" s="26"/>
      <c r="C1" s="26"/>
      <c r="D1" s="26"/>
      <c r="E1" s="26"/>
    </row>
    <row r="2" s="24" customFormat="1" ht="18.95" customHeight="1" spans="1:5">
      <c r="A2" s="27"/>
      <c r="B2" s="28"/>
      <c r="C2" s="28"/>
      <c r="D2" s="27"/>
      <c r="E2" s="29" t="s">
        <v>5</v>
      </c>
    </row>
    <row r="3" s="24" customFormat="1" ht="20" customHeight="1" spans="1:5">
      <c r="A3" s="30" t="s">
        <v>35</v>
      </c>
      <c r="B3" s="31" t="s">
        <v>36</v>
      </c>
      <c r="C3" s="31" t="s">
        <v>8</v>
      </c>
      <c r="D3" s="32" t="s">
        <v>9</v>
      </c>
      <c r="E3" s="33"/>
    </row>
    <row r="4" s="25" customFormat="1" ht="20" customHeight="1" spans="1:5">
      <c r="A4" s="34"/>
      <c r="B4" s="35"/>
      <c r="C4" s="35"/>
      <c r="D4" s="36" t="s">
        <v>10</v>
      </c>
      <c r="E4" s="36" t="s">
        <v>11</v>
      </c>
    </row>
    <row r="5" s="25" customFormat="1" ht="20" customHeight="1" spans="1:5">
      <c r="A5" s="37" t="s">
        <v>37</v>
      </c>
      <c r="B5" s="38">
        <f>SUM(B6:B21)</f>
        <v>2841</v>
      </c>
      <c r="C5" s="38">
        <f>SUM(C6:C24)</f>
        <v>31423</v>
      </c>
      <c r="D5" s="38">
        <f t="shared" ref="D5:D7" si="0">C5-B5</f>
        <v>28582</v>
      </c>
      <c r="E5" s="39">
        <f t="shared" ref="E5:E7" si="1">IF(B5=0,,ROUND(D5/B5*100,1))</f>
        <v>1006.1</v>
      </c>
    </row>
    <row r="6" s="24" customFormat="1" ht="20" customHeight="1" spans="1:5">
      <c r="A6" s="40" t="s">
        <v>38</v>
      </c>
      <c r="B6" s="38"/>
      <c r="C6" s="38"/>
      <c r="D6" s="38">
        <f t="shared" si="0"/>
        <v>0</v>
      </c>
      <c r="E6" s="39">
        <f t="shared" si="1"/>
        <v>0</v>
      </c>
    </row>
    <row r="7" s="24" customFormat="1" ht="20" customHeight="1" spans="1:5">
      <c r="A7" s="40" t="s">
        <v>39</v>
      </c>
      <c r="B7" s="38"/>
      <c r="C7" s="38"/>
      <c r="D7" s="38">
        <f t="shared" si="0"/>
        <v>0</v>
      </c>
      <c r="E7" s="39">
        <f t="shared" si="1"/>
        <v>0</v>
      </c>
    </row>
    <row r="8" s="24" customFormat="1" ht="20" customHeight="1" spans="1:5">
      <c r="A8" s="41" t="s">
        <v>40</v>
      </c>
      <c r="B8" s="38">
        <v>0</v>
      </c>
      <c r="C8" s="38"/>
      <c r="D8" s="38"/>
      <c r="E8" s="39"/>
    </row>
    <row r="9" s="24" customFormat="1" ht="20" customHeight="1" spans="1:5">
      <c r="A9" s="40" t="s">
        <v>41</v>
      </c>
      <c r="B9" s="38">
        <v>338</v>
      </c>
      <c r="C9" s="38"/>
      <c r="D9" s="38">
        <f t="shared" ref="D9:D25" si="2">C9-B9</f>
        <v>-338</v>
      </c>
      <c r="E9" s="39">
        <f t="shared" ref="E9:E25" si="3">IF(B9=0,,ROUND(D9/B9*100,1))</f>
        <v>-100</v>
      </c>
    </row>
    <row r="10" s="24" customFormat="1" ht="20" customHeight="1" spans="1:5">
      <c r="A10" s="40" t="s">
        <v>42</v>
      </c>
      <c r="B10" s="38"/>
      <c r="C10" s="38"/>
      <c r="D10" s="38">
        <f t="shared" si="2"/>
        <v>0</v>
      </c>
      <c r="E10" s="39">
        <f t="shared" si="3"/>
        <v>0</v>
      </c>
    </row>
    <row r="11" s="24" customFormat="1" ht="20" customHeight="1" spans="1:5">
      <c r="A11" s="40" t="s">
        <v>43</v>
      </c>
      <c r="B11" s="38">
        <v>103</v>
      </c>
      <c r="C11" s="38">
        <v>13682</v>
      </c>
      <c r="D11" s="38">
        <f t="shared" si="2"/>
        <v>13579</v>
      </c>
      <c r="E11" s="39">
        <f t="shared" si="3"/>
        <v>13183.5</v>
      </c>
    </row>
    <row r="12" s="24" customFormat="1" ht="20" customHeight="1" spans="1:5">
      <c r="A12" s="40" t="s">
        <v>44</v>
      </c>
      <c r="B12" s="38"/>
      <c r="C12" s="38"/>
      <c r="D12" s="38">
        <f t="shared" si="2"/>
        <v>0</v>
      </c>
      <c r="E12" s="39">
        <f t="shared" si="3"/>
        <v>0</v>
      </c>
    </row>
    <row r="13" s="24" customFormat="1" ht="20" customHeight="1" spans="1:5">
      <c r="A13" s="40" t="s">
        <v>45</v>
      </c>
      <c r="B13" s="38">
        <v>0</v>
      </c>
      <c r="C13" s="38"/>
      <c r="D13" s="38">
        <f t="shared" si="2"/>
        <v>0</v>
      </c>
      <c r="E13" s="39">
        <f t="shared" si="3"/>
        <v>0</v>
      </c>
    </row>
    <row r="14" s="24" customFormat="1" ht="20" customHeight="1" spans="1:5">
      <c r="A14" s="40" t="s">
        <v>46</v>
      </c>
      <c r="B14" s="38"/>
      <c r="C14" s="38"/>
      <c r="D14" s="38">
        <f t="shared" si="2"/>
        <v>0</v>
      </c>
      <c r="E14" s="39">
        <f t="shared" si="3"/>
        <v>0</v>
      </c>
    </row>
    <row r="15" s="24" customFormat="1" ht="20" customHeight="1" spans="1:5">
      <c r="A15" s="40" t="s">
        <v>47</v>
      </c>
      <c r="B15" s="38"/>
      <c r="C15" s="38"/>
      <c r="D15" s="38">
        <f t="shared" si="2"/>
        <v>0</v>
      </c>
      <c r="E15" s="39">
        <f t="shared" si="3"/>
        <v>0</v>
      </c>
    </row>
    <row r="16" s="24" customFormat="1" ht="20" customHeight="1" spans="1:5">
      <c r="A16" s="40" t="s">
        <v>48</v>
      </c>
      <c r="B16" s="38"/>
      <c r="C16" s="38"/>
      <c r="D16" s="38">
        <f t="shared" si="2"/>
        <v>0</v>
      </c>
      <c r="E16" s="39">
        <f t="shared" si="3"/>
        <v>0</v>
      </c>
    </row>
    <row r="17" s="24" customFormat="1" ht="20" customHeight="1" spans="1:5">
      <c r="A17" s="40" t="s">
        <v>49</v>
      </c>
      <c r="B17" s="38"/>
      <c r="C17" s="38"/>
      <c r="D17" s="38">
        <f t="shared" si="2"/>
        <v>0</v>
      </c>
      <c r="E17" s="39">
        <f t="shared" si="3"/>
        <v>0</v>
      </c>
    </row>
    <row r="18" s="24" customFormat="1" ht="20" customHeight="1" spans="1:5">
      <c r="A18" s="40" t="s">
        <v>50</v>
      </c>
      <c r="B18" s="38"/>
      <c r="C18" s="38">
        <v>703</v>
      </c>
      <c r="D18" s="38">
        <f t="shared" si="2"/>
        <v>703</v>
      </c>
      <c r="E18" s="39">
        <f t="shared" si="3"/>
        <v>0</v>
      </c>
    </row>
    <row r="19" s="24" customFormat="1" ht="20" customHeight="1" spans="1:5">
      <c r="A19" s="40" t="s">
        <v>51</v>
      </c>
      <c r="B19" s="38"/>
      <c r="C19" s="38"/>
      <c r="D19" s="38">
        <f t="shared" si="2"/>
        <v>0</v>
      </c>
      <c r="E19" s="39">
        <f t="shared" si="3"/>
        <v>0</v>
      </c>
    </row>
    <row r="20" s="24" customFormat="1" ht="20" customHeight="1" spans="1:5">
      <c r="A20" s="40" t="s">
        <v>52</v>
      </c>
      <c r="B20" s="38">
        <v>2400</v>
      </c>
      <c r="C20" s="38">
        <v>2588</v>
      </c>
      <c r="D20" s="38">
        <f t="shared" si="2"/>
        <v>188</v>
      </c>
      <c r="E20" s="39">
        <f t="shared" si="3"/>
        <v>7.8</v>
      </c>
    </row>
    <row r="21" s="24" customFormat="1" ht="20" customHeight="1" spans="1:5">
      <c r="A21" s="40" t="s">
        <v>53</v>
      </c>
      <c r="B21" s="38"/>
      <c r="C21" s="38"/>
      <c r="D21" s="38">
        <f t="shared" si="2"/>
        <v>0</v>
      </c>
      <c r="E21" s="39">
        <f t="shared" si="3"/>
        <v>0</v>
      </c>
    </row>
    <row r="22" s="24" customFormat="1" ht="20" customHeight="1" spans="1:5">
      <c r="A22" s="40" t="s">
        <v>54</v>
      </c>
      <c r="B22" s="38">
        <v>496</v>
      </c>
      <c r="C22" s="38"/>
      <c r="D22" s="38">
        <f t="shared" si="2"/>
        <v>-496</v>
      </c>
      <c r="E22" s="39">
        <f t="shared" si="3"/>
        <v>-100</v>
      </c>
    </row>
    <row r="23" s="24" customFormat="1" ht="20" customHeight="1" spans="1:5">
      <c r="A23" s="40" t="s">
        <v>55</v>
      </c>
      <c r="B23" s="38">
        <v>9000</v>
      </c>
      <c r="C23" s="38">
        <v>14300</v>
      </c>
      <c r="D23" s="38">
        <f t="shared" si="2"/>
        <v>5300</v>
      </c>
      <c r="E23" s="39">
        <f t="shared" si="3"/>
        <v>58.9</v>
      </c>
    </row>
    <row r="24" s="24" customFormat="1" ht="20" customHeight="1" spans="1:5">
      <c r="A24" s="40" t="s">
        <v>56</v>
      </c>
      <c r="B24" s="38">
        <v>100</v>
      </c>
      <c r="C24" s="38">
        <v>150</v>
      </c>
      <c r="D24" s="38">
        <f t="shared" si="2"/>
        <v>50</v>
      </c>
      <c r="E24" s="39">
        <f t="shared" si="3"/>
        <v>50</v>
      </c>
    </row>
    <row r="25" s="24" customFormat="1" ht="20" customHeight="1" spans="1:5">
      <c r="A25" s="42" t="s">
        <v>57</v>
      </c>
      <c r="B25" s="38"/>
      <c r="C25" s="38"/>
      <c r="D25" s="38">
        <f t="shared" si="2"/>
        <v>0</v>
      </c>
      <c r="E25" s="38">
        <f t="shared" si="3"/>
        <v>0</v>
      </c>
    </row>
    <row r="26" s="24" customFormat="1" ht="20" customHeight="1" spans="1:5">
      <c r="A26" s="43"/>
      <c r="B26" s="38"/>
      <c r="C26" s="38"/>
      <c r="D26" s="38"/>
      <c r="E26" s="38"/>
    </row>
    <row r="27" s="24" customFormat="1" ht="20" customHeight="1" spans="1:5">
      <c r="A27" s="43" t="s">
        <v>58</v>
      </c>
      <c r="B27" s="38"/>
      <c r="C27" s="38">
        <v>1032</v>
      </c>
      <c r="D27" s="38"/>
      <c r="E27" s="38">
        <f>IF(B27=0,,ROUND(D27/B27*100,1))</f>
        <v>0</v>
      </c>
    </row>
    <row r="28" s="24" customFormat="1" ht="20" customHeight="1" spans="1:5">
      <c r="A28" s="43" t="s">
        <v>59</v>
      </c>
      <c r="B28" s="38"/>
      <c r="C28" s="38">
        <v>1200</v>
      </c>
      <c r="D28" s="38"/>
      <c r="E28" s="38"/>
    </row>
    <row r="29" s="24" customFormat="1" ht="20" customHeight="1" spans="1:5">
      <c r="A29" s="43" t="s">
        <v>60</v>
      </c>
      <c r="B29" s="38"/>
      <c r="C29" s="38">
        <f>60+536</f>
        <v>596</v>
      </c>
      <c r="D29" s="38"/>
      <c r="E29" s="38"/>
    </row>
    <row r="30" s="25" customFormat="1" ht="20" customHeight="1" spans="1:5">
      <c r="A30" s="43" t="s">
        <v>61</v>
      </c>
      <c r="B30" s="38"/>
      <c r="C30" s="38"/>
      <c r="D30" s="38"/>
      <c r="E30" s="38"/>
    </row>
    <row r="31" s="24" customFormat="1" ht="20" customHeight="1" spans="1:5">
      <c r="A31" s="44" t="s">
        <v>62</v>
      </c>
      <c r="B31" s="38"/>
      <c r="C31" s="38">
        <f>SUM(C27:C30,C5)</f>
        <v>34251</v>
      </c>
      <c r="D31" s="38"/>
      <c r="E31" s="38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54166666666667" bottom="0.393055555555556" header="0.313888888888889" footer="0.313888888888889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Zeros="0" view="pageBreakPreview" zoomScale="85" zoomScaleNormal="85" workbookViewId="0">
      <selection activeCell="A1" sqref="A1:E27"/>
    </sheetView>
  </sheetViews>
  <sheetFormatPr defaultColWidth="9" defaultRowHeight="13.5" outlineLevelCol="4"/>
  <cols>
    <col min="1" max="1" width="45.25" style="24" customWidth="1"/>
    <col min="2" max="5" width="22.875" style="24" customWidth="1"/>
    <col min="6" max="16384" width="9" style="24"/>
  </cols>
  <sheetData>
    <row r="1" s="23" customFormat="1" ht="31" customHeight="1" spans="1:5">
      <c r="A1" s="45" t="s">
        <v>4</v>
      </c>
      <c r="B1" s="45"/>
      <c r="C1" s="45"/>
      <c r="D1" s="45"/>
      <c r="E1" s="45"/>
    </row>
    <row r="2" s="24" customFormat="1" ht="18.95" customHeight="1" spans="1:5">
      <c r="A2" s="46"/>
      <c r="B2" s="47"/>
      <c r="C2" s="47"/>
      <c r="D2" s="47"/>
      <c r="E2" s="48" t="s">
        <v>5</v>
      </c>
    </row>
    <row r="3" s="24" customFormat="1" ht="18.95" customHeight="1" spans="1:5">
      <c r="A3" s="49" t="s">
        <v>6</v>
      </c>
      <c r="B3" s="31" t="s">
        <v>7</v>
      </c>
      <c r="C3" s="31" t="s">
        <v>8</v>
      </c>
      <c r="D3" s="32" t="s">
        <v>9</v>
      </c>
      <c r="E3" s="33"/>
    </row>
    <row r="4" s="25" customFormat="1" ht="18.95" customHeight="1" spans="1:5">
      <c r="A4" s="49"/>
      <c r="B4" s="35"/>
      <c r="C4" s="35"/>
      <c r="D4" s="36" t="s">
        <v>10</v>
      </c>
      <c r="E4" s="36" t="s">
        <v>11</v>
      </c>
    </row>
    <row r="5" s="25" customFormat="1" ht="19.5" customHeight="1" spans="1:5">
      <c r="A5" s="50" t="s">
        <v>12</v>
      </c>
      <c r="B5" s="38">
        <f>SUM(B6:B20)</f>
        <v>33226</v>
      </c>
      <c r="C5" s="38">
        <f>SUM(C6:C20)</f>
        <v>25200</v>
      </c>
      <c r="D5" s="38">
        <f t="shared" ref="D5:D20" si="0">C5-B5</f>
        <v>-8026</v>
      </c>
      <c r="E5" s="39">
        <f t="shared" ref="E5:E18" si="1">IF(B5=0,,ROUND(D5/B5*100,1))</f>
        <v>-24.2</v>
      </c>
    </row>
    <row r="6" s="24" customFormat="1" ht="19.5" customHeight="1" spans="1:5">
      <c r="A6" s="51" t="s">
        <v>13</v>
      </c>
      <c r="B6" s="38"/>
      <c r="C6" s="38"/>
      <c r="D6" s="38">
        <f t="shared" si="0"/>
        <v>0</v>
      </c>
      <c r="E6" s="39">
        <f t="shared" si="1"/>
        <v>0</v>
      </c>
    </row>
    <row r="7" s="24" customFormat="1" ht="19.5" customHeight="1" spans="1:5">
      <c r="A7" s="51" t="s">
        <v>14</v>
      </c>
      <c r="B7" s="38"/>
      <c r="C7" s="38"/>
      <c r="D7" s="38">
        <f t="shared" si="0"/>
        <v>0</v>
      </c>
      <c r="E7" s="39">
        <f t="shared" si="1"/>
        <v>0</v>
      </c>
    </row>
    <row r="8" s="24" customFormat="1" ht="19.5" customHeight="1" spans="1:5">
      <c r="A8" s="52" t="s">
        <v>15</v>
      </c>
      <c r="B8" s="38"/>
      <c r="C8" s="38"/>
      <c r="D8" s="38">
        <f t="shared" si="0"/>
        <v>0</v>
      </c>
      <c r="E8" s="39">
        <f t="shared" si="1"/>
        <v>0</v>
      </c>
    </row>
    <row r="9" s="24" customFormat="1" ht="19.5" customHeight="1" spans="1:5">
      <c r="A9" s="52" t="s">
        <v>16</v>
      </c>
      <c r="B9" s="38"/>
      <c r="C9" s="38"/>
      <c r="D9" s="38">
        <f t="shared" si="0"/>
        <v>0</v>
      </c>
      <c r="E9" s="39">
        <f t="shared" si="1"/>
        <v>0</v>
      </c>
    </row>
    <row r="10" s="24" customFormat="1" ht="19.5" customHeight="1" spans="1:5">
      <c r="A10" s="52" t="s">
        <v>17</v>
      </c>
      <c r="B10" s="38"/>
      <c r="C10" s="38"/>
      <c r="D10" s="38">
        <f t="shared" si="0"/>
        <v>0</v>
      </c>
      <c r="E10" s="39">
        <f t="shared" si="1"/>
        <v>0</v>
      </c>
    </row>
    <row r="11" s="24" customFormat="1" ht="19.5" customHeight="1" spans="1:5">
      <c r="A11" s="52" t="s">
        <v>18</v>
      </c>
      <c r="B11" s="38">
        <v>31126</v>
      </c>
      <c r="C11" s="38">
        <v>23200</v>
      </c>
      <c r="D11" s="38">
        <f t="shared" si="0"/>
        <v>-7926</v>
      </c>
      <c r="E11" s="39">
        <f t="shared" si="1"/>
        <v>-25.5</v>
      </c>
    </row>
    <row r="12" s="24" customFormat="1" ht="19.5" customHeight="1" spans="1:5">
      <c r="A12" s="51" t="s">
        <v>19</v>
      </c>
      <c r="B12" s="38"/>
      <c r="C12" s="38"/>
      <c r="D12" s="38">
        <f t="shared" si="0"/>
        <v>0</v>
      </c>
      <c r="E12" s="39">
        <f t="shared" si="1"/>
        <v>0</v>
      </c>
    </row>
    <row r="13" s="24" customFormat="1" ht="19.5" customHeight="1" spans="1:5">
      <c r="A13" s="51" t="s">
        <v>20</v>
      </c>
      <c r="B13" s="38"/>
      <c r="C13" s="38"/>
      <c r="D13" s="38">
        <f t="shared" si="0"/>
        <v>0</v>
      </c>
      <c r="E13" s="39">
        <f t="shared" si="1"/>
        <v>0</v>
      </c>
    </row>
    <row r="14" s="24" customFormat="1" ht="19.5" customHeight="1" spans="1:5">
      <c r="A14" s="51" t="s">
        <v>21</v>
      </c>
      <c r="B14" s="38">
        <v>2100</v>
      </c>
      <c r="C14" s="38">
        <v>2000</v>
      </c>
      <c r="D14" s="38">
        <f t="shared" si="0"/>
        <v>-100</v>
      </c>
      <c r="E14" s="39">
        <f t="shared" si="1"/>
        <v>-4.8</v>
      </c>
    </row>
    <row r="15" s="24" customFormat="1" ht="19.5" customHeight="1" spans="1:5">
      <c r="A15" s="51" t="s">
        <v>22</v>
      </c>
      <c r="B15" s="38"/>
      <c r="C15" s="38"/>
      <c r="D15" s="38">
        <f t="shared" si="0"/>
        <v>0</v>
      </c>
      <c r="E15" s="39">
        <f t="shared" si="1"/>
        <v>0</v>
      </c>
    </row>
    <row r="16" s="24" customFormat="1" ht="19.5" customHeight="1" spans="1:5">
      <c r="A16" s="51" t="s">
        <v>23</v>
      </c>
      <c r="B16" s="38"/>
      <c r="C16" s="38"/>
      <c r="D16" s="38">
        <f t="shared" si="0"/>
        <v>0</v>
      </c>
      <c r="E16" s="39">
        <f t="shared" si="1"/>
        <v>0</v>
      </c>
    </row>
    <row r="17" s="24" customFormat="1" ht="19.5" customHeight="1" spans="1:5">
      <c r="A17" s="51" t="s">
        <v>24</v>
      </c>
      <c r="B17" s="38"/>
      <c r="C17" s="38"/>
      <c r="D17" s="38">
        <f t="shared" si="0"/>
        <v>0</v>
      </c>
      <c r="E17" s="39">
        <f t="shared" si="1"/>
        <v>0</v>
      </c>
    </row>
    <row r="18" s="24" customFormat="1" ht="19.5" customHeight="1" spans="1:5">
      <c r="A18" s="51" t="s">
        <v>25</v>
      </c>
      <c r="B18" s="38"/>
      <c r="C18" s="38"/>
      <c r="D18" s="38">
        <f t="shared" si="0"/>
        <v>0</v>
      </c>
      <c r="E18" s="39">
        <f t="shared" si="1"/>
        <v>0</v>
      </c>
    </row>
    <row r="19" s="24" customFormat="1" ht="19.5" customHeight="1" spans="1:5">
      <c r="A19" s="51" t="s">
        <v>26</v>
      </c>
      <c r="B19" s="38"/>
      <c r="C19" s="38"/>
      <c r="D19" s="38">
        <f t="shared" si="0"/>
        <v>0</v>
      </c>
      <c r="E19" s="39"/>
    </row>
    <row r="20" s="24" customFormat="1" ht="19.5" customHeight="1" spans="1:5">
      <c r="A20" s="51" t="s">
        <v>27</v>
      </c>
      <c r="B20" s="38"/>
      <c r="C20" s="38"/>
      <c r="D20" s="38">
        <f t="shared" si="0"/>
        <v>0</v>
      </c>
      <c r="E20" s="39"/>
    </row>
    <row r="21" s="24" customFormat="1" ht="19.5" customHeight="1" spans="1:5">
      <c r="A21" s="53"/>
      <c r="B21" s="38"/>
      <c r="C21" s="38"/>
      <c r="D21" s="38"/>
      <c r="E21" s="39"/>
    </row>
    <row r="22" s="24" customFormat="1" ht="19.5" customHeight="1" spans="1:5">
      <c r="A22" s="54" t="s">
        <v>28</v>
      </c>
      <c r="B22" s="38"/>
      <c r="C22" s="38"/>
      <c r="D22" s="38"/>
      <c r="E22" s="39"/>
    </row>
    <row r="23" s="24" customFormat="1" ht="19.5" customHeight="1" spans="1:5">
      <c r="A23" s="55" t="s">
        <v>29</v>
      </c>
      <c r="B23" s="38"/>
      <c r="C23" s="38"/>
      <c r="D23" s="38"/>
      <c r="E23" s="39"/>
    </row>
    <row r="24" s="24" customFormat="1" ht="19.5" customHeight="1" spans="1:5">
      <c r="A24" s="54" t="s">
        <v>30</v>
      </c>
      <c r="B24" s="38"/>
      <c r="C24" s="38">
        <v>3390</v>
      </c>
      <c r="D24" s="38"/>
      <c r="E24" s="39"/>
    </row>
    <row r="25" s="24" customFormat="1" ht="19.5" customHeight="1" spans="1:5">
      <c r="A25" s="54" t="s">
        <v>31</v>
      </c>
      <c r="B25" s="38"/>
      <c r="C25" s="38">
        <v>5124</v>
      </c>
      <c r="D25" s="38"/>
      <c r="E25" s="39"/>
    </row>
    <row r="26" s="24" customFormat="1" ht="19.5" customHeight="1" spans="1:5">
      <c r="A26" s="54" t="s">
        <v>32</v>
      </c>
      <c r="B26" s="38"/>
      <c r="C26" s="38">
        <v>537</v>
      </c>
      <c r="D26" s="38"/>
      <c r="E26" s="39"/>
    </row>
    <row r="27" s="25" customFormat="1" ht="19.5" customHeight="1" spans="1:5">
      <c r="A27" s="56" t="s">
        <v>33</v>
      </c>
      <c r="B27" s="38"/>
      <c r="C27" s="38">
        <f>SUM(C5,C22:C26)</f>
        <v>34251</v>
      </c>
      <c r="D27" s="38"/>
      <c r="E27" s="3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459027777777778" bottom="0.45" header="0.313888888888889" footer="0.313888888888889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Zeros="0" view="pageBreakPreview" zoomScale="85" zoomScaleNormal="85" topLeftCell="A9" workbookViewId="0">
      <selection activeCell="D26" sqref="D26"/>
    </sheetView>
  </sheetViews>
  <sheetFormatPr defaultColWidth="9" defaultRowHeight="13.5" outlineLevelCol="4"/>
  <cols>
    <col min="1" max="1" width="46.375" style="24" customWidth="1"/>
    <col min="2" max="5" width="20.625" style="24" customWidth="1"/>
    <col min="6" max="16384" width="9" style="24"/>
  </cols>
  <sheetData>
    <row r="1" s="23" customFormat="1" ht="31" customHeight="1" spans="1:5">
      <c r="A1" s="26" t="s">
        <v>34</v>
      </c>
      <c r="B1" s="26"/>
      <c r="C1" s="26"/>
      <c r="D1" s="26"/>
      <c r="E1" s="26"/>
    </row>
    <row r="2" s="24" customFormat="1" ht="18.95" customHeight="1" spans="1:5">
      <c r="A2" s="27"/>
      <c r="B2" s="28"/>
      <c r="C2" s="28"/>
      <c r="D2" s="27"/>
      <c r="E2" s="29" t="s">
        <v>5</v>
      </c>
    </row>
    <row r="3" s="24" customFormat="1" ht="22" customHeight="1" spans="1:5">
      <c r="A3" s="30" t="s">
        <v>35</v>
      </c>
      <c r="B3" s="31" t="s">
        <v>36</v>
      </c>
      <c r="C3" s="31" t="s">
        <v>8</v>
      </c>
      <c r="D3" s="32" t="s">
        <v>9</v>
      </c>
      <c r="E3" s="33"/>
    </row>
    <row r="4" s="25" customFormat="1" ht="22" customHeight="1" spans="1:5">
      <c r="A4" s="34"/>
      <c r="B4" s="35"/>
      <c r="C4" s="35"/>
      <c r="D4" s="36" t="s">
        <v>10</v>
      </c>
      <c r="E4" s="36" t="s">
        <v>11</v>
      </c>
    </row>
    <row r="5" s="25" customFormat="1" ht="22" customHeight="1" spans="1:5">
      <c r="A5" s="37" t="s">
        <v>37</v>
      </c>
      <c r="B5" s="38">
        <f>SUM(B6:B21)</f>
        <v>2841</v>
      </c>
      <c r="C5" s="38">
        <f>SUM(C6:C24)</f>
        <v>31423</v>
      </c>
      <c r="D5" s="38">
        <f t="shared" ref="D5:D7" si="0">C5-B5</f>
        <v>28582</v>
      </c>
      <c r="E5" s="39">
        <f t="shared" ref="E5:E7" si="1">IF(B5=0,,ROUND(D5/B5*100,1))</f>
        <v>1006.1</v>
      </c>
    </row>
    <row r="6" s="24" customFormat="1" ht="22" customHeight="1" spans="1:5">
      <c r="A6" s="40" t="s">
        <v>38</v>
      </c>
      <c r="B6" s="38"/>
      <c r="C6" s="38"/>
      <c r="D6" s="38">
        <f t="shared" si="0"/>
        <v>0</v>
      </c>
      <c r="E6" s="39">
        <f t="shared" si="1"/>
        <v>0</v>
      </c>
    </row>
    <row r="7" s="24" customFormat="1" ht="22" customHeight="1" spans="1:5">
      <c r="A7" s="40" t="s">
        <v>39</v>
      </c>
      <c r="B7" s="38"/>
      <c r="C7" s="38"/>
      <c r="D7" s="38">
        <f t="shared" si="0"/>
        <v>0</v>
      </c>
      <c r="E7" s="39">
        <f t="shared" si="1"/>
        <v>0</v>
      </c>
    </row>
    <row r="8" s="24" customFormat="1" ht="22" customHeight="1" spans="1:5">
      <c r="A8" s="41" t="s">
        <v>40</v>
      </c>
      <c r="B8" s="38">
        <v>0</v>
      </c>
      <c r="C8" s="38"/>
      <c r="D8" s="38"/>
      <c r="E8" s="39"/>
    </row>
    <row r="9" s="24" customFormat="1" ht="22" customHeight="1" spans="1:5">
      <c r="A9" s="40" t="s">
        <v>41</v>
      </c>
      <c r="B9" s="38">
        <v>338</v>
      </c>
      <c r="C9" s="38"/>
      <c r="D9" s="38">
        <f t="shared" ref="D9:D25" si="2">C9-B9</f>
        <v>-338</v>
      </c>
      <c r="E9" s="39">
        <f t="shared" ref="E9:E25" si="3">IF(B9=0,,ROUND(D9/B9*100,1))</f>
        <v>-100</v>
      </c>
    </row>
    <row r="10" s="24" customFormat="1" ht="22" customHeight="1" spans="1:5">
      <c r="A10" s="40" t="s">
        <v>42</v>
      </c>
      <c r="B10" s="38"/>
      <c r="C10" s="38"/>
      <c r="D10" s="38">
        <f t="shared" si="2"/>
        <v>0</v>
      </c>
      <c r="E10" s="39">
        <f t="shared" si="3"/>
        <v>0</v>
      </c>
    </row>
    <row r="11" s="24" customFormat="1" ht="22" customHeight="1" spans="1:5">
      <c r="A11" s="40" t="s">
        <v>43</v>
      </c>
      <c r="B11" s="38">
        <v>103</v>
      </c>
      <c r="C11" s="38">
        <v>13682</v>
      </c>
      <c r="D11" s="38">
        <f t="shared" si="2"/>
        <v>13579</v>
      </c>
      <c r="E11" s="39">
        <f t="shared" si="3"/>
        <v>13183.5</v>
      </c>
    </row>
    <row r="12" s="24" customFormat="1" ht="22" customHeight="1" spans="1:5">
      <c r="A12" s="40" t="s">
        <v>44</v>
      </c>
      <c r="B12" s="38"/>
      <c r="C12" s="38"/>
      <c r="D12" s="38">
        <f t="shared" si="2"/>
        <v>0</v>
      </c>
      <c r="E12" s="39">
        <f t="shared" si="3"/>
        <v>0</v>
      </c>
    </row>
    <row r="13" s="24" customFormat="1" ht="22" customHeight="1" spans="1:5">
      <c r="A13" s="40" t="s">
        <v>45</v>
      </c>
      <c r="B13" s="38">
        <v>0</v>
      </c>
      <c r="C13" s="38"/>
      <c r="D13" s="38">
        <f t="shared" si="2"/>
        <v>0</v>
      </c>
      <c r="E13" s="39">
        <f t="shared" si="3"/>
        <v>0</v>
      </c>
    </row>
    <row r="14" s="24" customFormat="1" ht="22" customHeight="1" spans="1:5">
      <c r="A14" s="40" t="s">
        <v>46</v>
      </c>
      <c r="B14" s="38"/>
      <c r="C14" s="38"/>
      <c r="D14" s="38">
        <f t="shared" si="2"/>
        <v>0</v>
      </c>
      <c r="E14" s="39">
        <f t="shared" si="3"/>
        <v>0</v>
      </c>
    </row>
    <row r="15" s="24" customFormat="1" ht="22" customHeight="1" spans="1:5">
      <c r="A15" s="40" t="s">
        <v>47</v>
      </c>
      <c r="B15" s="38"/>
      <c r="C15" s="38"/>
      <c r="D15" s="38">
        <f t="shared" si="2"/>
        <v>0</v>
      </c>
      <c r="E15" s="39">
        <f t="shared" si="3"/>
        <v>0</v>
      </c>
    </row>
    <row r="16" s="24" customFormat="1" ht="22" customHeight="1" spans="1:5">
      <c r="A16" s="40" t="s">
        <v>48</v>
      </c>
      <c r="B16" s="38"/>
      <c r="C16" s="38"/>
      <c r="D16" s="38">
        <f t="shared" si="2"/>
        <v>0</v>
      </c>
      <c r="E16" s="39">
        <f t="shared" si="3"/>
        <v>0</v>
      </c>
    </row>
    <row r="17" s="24" customFormat="1" ht="22" customHeight="1" spans="1:5">
      <c r="A17" s="40" t="s">
        <v>49</v>
      </c>
      <c r="B17" s="38"/>
      <c r="C17" s="38"/>
      <c r="D17" s="38">
        <f t="shared" si="2"/>
        <v>0</v>
      </c>
      <c r="E17" s="39">
        <f t="shared" si="3"/>
        <v>0</v>
      </c>
    </row>
    <row r="18" s="24" customFormat="1" ht="22" customHeight="1" spans="1:5">
      <c r="A18" s="40" t="s">
        <v>50</v>
      </c>
      <c r="B18" s="38"/>
      <c r="C18" s="38">
        <v>703</v>
      </c>
      <c r="D18" s="38">
        <f t="shared" si="2"/>
        <v>703</v>
      </c>
      <c r="E18" s="39">
        <f t="shared" si="3"/>
        <v>0</v>
      </c>
    </row>
    <row r="19" s="24" customFormat="1" ht="22" customHeight="1" spans="1:5">
      <c r="A19" s="40" t="s">
        <v>51</v>
      </c>
      <c r="B19" s="38"/>
      <c r="C19" s="38"/>
      <c r="D19" s="38">
        <f t="shared" si="2"/>
        <v>0</v>
      </c>
      <c r="E19" s="39">
        <f t="shared" si="3"/>
        <v>0</v>
      </c>
    </row>
    <row r="20" s="24" customFormat="1" ht="22" customHeight="1" spans="1:5">
      <c r="A20" s="40" t="s">
        <v>52</v>
      </c>
      <c r="B20" s="38">
        <v>2400</v>
      </c>
      <c r="C20" s="38">
        <v>2588</v>
      </c>
      <c r="D20" s="38">
        <f t="shared" si="2"/>
        <v>188</v>
      </c>
      <c r="E20" s="39">
        <f t="shared" si="3"/>
        <v>7.8</v>
      </c>
    </row>
    <row r="21" s="24" customFormat="1" ht="22" customHeight="1" spans="1:5">
      <c r="A21" s="40" t="s">
        <v>53</v>
      </c>
      <c r="B21" s="38"/>
      <c r="C21" s="38"/>
      <c r="D21" s="38">
        <f t="shared" si="2"/>
        <v>0</v>
      </c>
      <c r="E21" s="39">
        <f t="shared" si="3"/>
        <v>0</v>
      </c>
    </row>
    <row r="22" s="24" customFormat="1" ht="22" customHeight="1" spans="1:5">
      <c r="A22" s="40" t="s">
        <v>54</v>
      </c>
      <c r="B22" s="38">
        <v>496</v>
      </c>
      <c r="C22" s="38"/>
      <c r="D22" s="38">
        <f t="shared" si="2"/>
        <v>-496</v>
      </c>
      <c r="E22" s="39">
        <f t="shared" si="3"/>
        <v>-100</v>
      </c>
    </row>
    <row r="23" s="24" customFormat="1" ht="22" customHeight="1" spans="1:5">
      <c r="A23" s="40" t="s">
        <v>55</v>
      </c>
      <c r="B23" s="38">
        <v>9000</v>
      </c>
      <c r="C23" s="38">
        <v>14300</v>
      </c>
      <c r="D23" s="38">
        <f t="shared" si="2"/>
        <v>5300</v>
      </c>
      <c r="E23" s="39">
        <f t="shared" si="3"/>
        <v>58.9</v>
      </c>
    </row>
    <row r="24" s="24" customFormat="1" ht="22" customHeight="1" spans="1:5">
      <c r="A24" s="40" t="s">
        <v>56</v>
      </c>
      <c r="B24" s="38">
        <v>100</v>
      </c>
      <c r="C24" s="38">
        <v>150</v>
      </c>
      <c r="D24" s="38">
        <f t="shared" si="2"/>
        <v>50</v>
      </c>
      <c r="E24" s="39">
        <f t="shared" si="3"/>
        <v>50</v>
      </c>
    </row>
    <row r="25" s="24" customFormat="1" ht="22" customHeight="1" spans="1:5">
      <c r="A25" s="42" t="s">
        <v>57</v>
      </c>
      <c r="B25" s="38"/>
      <c r="C25" s="38"/>
      <c r="D25" s="38">
        <f t="shared" si="2"/>
        <v>0</v>
      </c>
      <c r="E25" s="38">
        <f t="shared" si="3"/>
        <v>0</v>
      </c>
    </row>
    <row r="26" s="24" customFormat="1" ht="22" customHeight="1" spans="1:5">
      <c r="A26" s="43"/>
      <c r="B26" s="38"/>
      <c r="C26" s="38"/>
      <c r="D26" s="38"/>
      <c r="E26" s="38"/>
    </row>
    <row r="27" s="24" customFormat="1" ht="22" customHeight="1" spans="1:5">
      <c r="A27" s="43" t="s">
        <v>58</v>
      </c>
      <c r="B27" s="38"/>
      <c r="C27" s="38">
        <v>1032</v>
      </c>
      <c r="D27" s="38"/>
      <c r="E27" s="38">
        <f>IF(B27=0,,ROUND(D27/B27*100,1))</f>
        <v>0</v>
      </c>
    </row>
    <row r="28" s="24" customFormat="1" ht="22" customHeight="1" spans="1:5">
      <c r="A28" s="43" t="s">
        <v>59</v>
      </c>
      <c r="B28" s="38"/>
      <c r="C28" s="38">
        <v>1200</v>
      </c>
      <c r="D28" s="38"/>
      <c r="E28" s="38"/>
    </row>
    <row r="29" s="24" customFormat="1" ht="22" customHeight="1" spans="1:5">
      <c r="A29" s="43" t="s">
        <v>60</v>
      </c>
      <c r="B29" s="38"/>
      <c r="C29" s="38">
        <f>60+536</f>
        <v>596</v>
      </c>
      <c r="D29" s="38"/>
      <c r="E29" s="38"/>
    </row>
    <row r="30" s="24" customFormat="1" ht="22" customHeight="1" spans="1:5">
      <c r="A30" s="43" t="s">
        <v>61</v>
      </c>
      <c r="B30" s="38"/>
      <c r="C30" s="38"/>
      <c r="D30" s="38"/>
      <c r="E30" s="38"/>
    </row>
    <row r="31" s="25" customFormat="1" ht="22" customHeight="1" spans="1:5">
      <c r="A31" s="44" t="s">
        <v>62</v>
      </c>
      <c r="B31" s="38"/>
      <c r="C31" s="38">
        <f>SUM(C27:C30,C5)</f>
        <v>34251</v>
      </c>
      <c r="D31" s="38"/>
      <c r="E31" s="38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scale="8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C13"/>
  <sheetViews>
    <sheetView tabSelected="1" zoomScale="85" zoomScaleNormal="85" workbookViewId="0">
      <selection activeCell="A27" sqref="A27"/>
    </sheetView>
  </sheetViews>
  <sheetFormatPr defaultColWidth="9" defaultRowHeight="14.25" outlineLevelCol="2"/>
  <cols>
    <col min="1" max="1" width="63.875" style="11" customWidth="1"/>
    <col min="2" max="2" width="30.25" style="11" customWidth="1"/>
    <col min="3" max="16384" width="9" style="11"/>
  </cols>
  <sheetData>
    <row r="1" s="11" customFormat="1" ht="39.75" customHeight="1" spans="1:3">
      <c r="A1" s="13" t="s">
        <v>63</v>
      </c>
      <c r="B1" s="13"/>
      <c r="C1" s="14"/>
    </row>
    <row r="2" s="11" customFormat="1" ht="18" customHeight="1" spans="2:2">
      <c r="B2" s="15" t="s">
        <v>5</v>
      </c>
    </row>
    <row r="3" s="12" customFormat="1" ht="19" customHeight="1" spans="1:2">
      <c r="A3" s="16" t="s">
        <v>64</v>
      </c>
      <c r="B3" s="16" t="s">
        <v>65</v>
      </c>
    </row>
    <row r="4" s="12" customFormat="1" ht="19" customHeight="1" spans="1:2">
      <c r="A4" s="17" t="s">
        <v>66</v>
      </c>
      <c r="B4" s="18"/>
    </row>
    <row r="5" s="11" customFormat="1" ht="19" customHeight="1" spans="1:2">
      <c r="A5" s="19" t="s">
        <v>67</v>
      </c>
      <c r="B5" s="20"/>
    </row>
    <row r="6" s="11" customFormat="1" ht="19" customHeight="1" spans="1:2">
      <c r="A6" s="19" t="s">
        <v>68</v>
      </c>
      <c r="B6" s="20"/>
    </row>
    <row r="7" s="11" customFormat="1" ht="19" customHeight="1" spans="1:2">
      <c r="A7" s="19" t="s">
        <v>69</v>
      </c>
      <c r="B7" s="20"/>
    </row>
    <row r="8" s="11" customFormat="1" ht="19" customHeight="1" spans="1:2">
      <c r="A8" s="19" t="s">
        <v>70</v>
      </c>
      <c r="B8" s="20"/>
    </row>
    <row r="9" s="11" customFormat="1" ht="19" customHeight="1" spans="1:2">
      <c r="A9" s="19" t="s">
        <v>71</v>
      </c>
      <c r="B9" s="20"/>
    </row>
    <row r="10" s="11" customFormat="1" ht="19" customHeight="1" spans="1:2">
      <c r="A10" s="19" t="s">
        <v>72</v>
      </c>
      <c r="B10" s="20"/>
    </row>
    <row r="11" s="11" customFormat="1" ht="19" customHeight="1" spans="1:2">
      <c r="A11" s="21" t="s">
        <v>73</v>
      </c>
      <c r="B11" s="22"/>
    </row>
    <row r="12" s="11" customFormat="1" ht="19" customHeight="1" spans="2:2">
      <c r="B12" s="21"/>
    </row>
    <row r="13" ht="19" customHeight="1"/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15" sqref="B15"/>
    </sheetView>
  </sheetViews>
  <sheetFormatPr defaultColWidth="9" defaultRowHeight="14.25" outlineLevelRow="3" outlineLevelCol="2"/>
  <cols>
    <col min="1" max="1" width="40.625" style="3" customWidth="1"/>
    <col min="2" max="3" width="20.625" style="3" customWidth="1"/>
    <col min="4" max="16383" width="9" style="3"/>
    <col min="16384" max="16384" width="9" style="4"/>
  </cols>
  <sheetData>
    <row r="1" s="1" customFormat="1" ht="30" customHeight="1" spans="1:3">
      <c r="A1" s="5" t="s">
        <v>74</v>
      </c>
      <c r="B1" s="5"/>
      <c r="C1" s="5"/>
    </row>
    <row r="2" s="1" customFormat="1" ht="17.1" customHeight="1" spans="1:3">
      <c r="A2" s="6"/>
      <c r="B2" s="7"/>
      <c r="C2" s="7" t="s">
        <v>75</v>
      </c>
    </row>
    <row r="3" s="2" customFormat="1" ht="24" customHeight="1" spans="1:3">
      <c r="A3" s="8" t="s">
        <v>76</v>
      </c>
      <c r="B3" s="8" t="s">
        <v>77</v>
      </c>
      <c r="C3" s="8" t="s">
        <v>78</v>
      </c>
    </row>
    <row r="4" s="3" customFormat="1" ht="24" customHeight="1" spans="1:3">
      <c r="A4" s="9" t="s">
        <v>79</v>
      </c>
      <c r="B4" s="10">
        <v>42.88792</v>
      </c>
      <c r="C4" s="10">
        <v>43.19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兴隆台区2025年政府性基金预算收入表</vt:lpstr>
      <vt:lpstr>兴隆台区2025年政府性基金预算支出表</vt:lpstr>
      <vt:lpstr>区本级2025年政府性基金预算收入表</vt:lpstr>
      <vt:lpstr>区本级2025年政府性基金预算支出表（按功能分类项级）</vt:lpstr>
      <vt:lpstr>区对下转移性支出（分地区分项目）</vt:lpstr>
      <vt:lpstr>专项债限额、余额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2018-01-04T06:44:00Z</cp:lastPrinted>
  <dcterms:modified xsi:type="dcterms:W3CDTF">2025-01-16T06:40:49Z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4E91FDD3FF77409F931ACB1DEC6F6205</vt:lpwstr>
  </property>
</Properties>
</file>